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pped\Nextcloud\Quantum 2.0\8000 Gestion de la convention collective\8200 Relations de travail\8220 Négociations\8226 Table sectorielle\2021-2022\documents intérêt EP octobre\"/>
    </mc:Choice>
  </mc:AlternateContent>
  <xr:revisionPtr revIDLastSave="0" documentId="13_ncr:1_{3AF45F33-A68B-48EA-8AFC-639D81E57C05}" xr6:coauthVersionLast="47" xr6:coauthVersionMax="47" xr10:uidLastSave="{00000000-0000-0000-0000-000000000000}"/>
  <bookViews>
    <workbookView xWindow="564" yWindow="-60" windowWidth="11040" windowHeight="8136" activeTab="1" xr2:uid="{834093EE-27B0-497F-888B-933466858957}"/>
  </bookViews>
  <sheets>
    <sheet name="Augmentations en %" sheetId="2" r:id="rId1"/>
    <sheet name="1)260" sheetId="3" r:id="rId2"/>
    <sheet name="FC" sheetId="4" r:id="rId3"/>
    <sheet name="2015-2022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N28" i="1"/>
  <c r="O28" i="1"/>
  <c r="P28" i="1"/>
  <c r="Q28" i="1"/>
  <c r="R28" i="1"/>
  <c r="S28" i="1"/>
  <c r="P37" i="4"/>
  <c r="R37" i="4"/>
  <c r="T37" i="4"/>
  <c r="V37" i="4"/>
  <c r="P38" i="4"/>
  <c r="R38" i="4"/>
  <c r="T38" i="4"/>
  <c r="V38" i="4"/>
  <c r="P39" i="4"/>
  <c r="R39" i="4"/>
  <c r="T39" i="4"/>
  <c r="V39" i="4"/>
  <c r="T40" i="4"/>
  <c r="V40" i="4"/>
  <c r="V41" i="4"/>
  <c r="L36" i="4"/>
  <c r="N36" i="4"/>
  <c r="P36" i="4"/>
  <c r="R36" i="4"/>
  <c r="T36" i="4"/>
  <c r="V36" i="4"/>
  <c r="J36" i="4"/>
  <c r="P15" i="4"/>
  <c r="R15" i="4"/>
  <c r="T15" i="4"/>
  <c r="V15" i="4"/>
  <c r="P16" i="4"/>
  <c r="R16" i="4"/>
  <c r="T16" i="4"/>
  <c r="V16" i="4"/>
  <c r="P17" i="4"/>
  <c r="R17" i="4"/>
  <c r="T17" i="4"/>
  <c r="V17" i="4"/>
  <c r="T18" i="4"/>
  <c r="V18" i="4"/>
  <c r="V19" i="4"/>
  <c r="L14" i="4"/>
  <c r="N14" i="4"/>
  <c r="P14" i="4"/>
  <c r="R14" i="4"/>
  <c r="T14" i="4"/>
  <c r="V14" i="4"/>
  <c r="J14" i="4"/>
  <c r="U54" i="4"/>
  <c r="U53" i="4"/>
  <c r="S53" i="4"/>
  <c r="Q53" i="4"/>
  <c r="U52" i="4"/>
  <c r="S52" i="4"/>
  <c r="Q52" i="4"/>
  <c r="U51" i="4"/>
  <c r="S51" i="4"/>
  <c r="Q51" i="4"/>
  <c r="U50" i="4"/>
  <c r="S50" i="4"/>
  <c r="Q50" i="4"/>
  <c r="O50" i="4"/>
  <c r="M50" i="4"/>
  <c r="K50" i="4"/>
  <c r="U32" i="4"/>
  <c r="U31" i="4"/>
  <c r="S31" i="4"/>
  <c r="Q31" i="4"/>
  <c r="U30" i="4"/>
  <c r="S30" i="4"/>
  <c r="Q30" i="4"/>
  <c r="U29" i="4"/>
  <c r="S29" i="4"/>
  <c r="Q29" i="4"/>
  <c r="U28" i="4"/>
  <c r="S28" i="4"/>
  <c r="Q28" i="4"/>
  <c r="O28" i="4"/>
  <c r="M28" i="4"/>
  <c r="K28" i="4"/>
  <c r="S7" i="4"/>
  <c r="U8" i="4"/>
  <c r="U9" i="4"/>
  <c r="U10" i="4"/>
  <c r="U11" i="4"/>
  <c r="S8" i="4"/>
  <c r="S9" i="4"/>
  <c r="S10" i="4"/>
  <c r="Q8" i="4"/>
  <c r="Q9" i="4"/>
  <c r="Q10" i="4"/>
  <c r="U7" i="4"/>
  <c r="Q7" i="4"/>
  <c r="O7" i="4"/>
  <c r="M7" i="4"/>
  <c r="K7" i="4"/>
  <c r="J21" i="3"/>
  <c r="J8" i="3"/>
  <c r="J27" i="3"/>
  <c r="J26" i="3"/>
  <c r="J25" i="3"/>
  <c r="J24" i="3"/>
  <c r="J23" i="3"/>
  <c r="J22" i="3"/>
  <c r="J20" i="3"/>
  <c r="J19" i="3"/>
  <c r="J18" i="3"/>
  <c r="J17" i="3"/>
  <c r="J16" i="3"/>
  <c r="J15" i="3"/>
  <c r="J14" i="3"/>
  <c r="J13" i="3"/>
  <c r="J12" i="3"/>
  <c r="J11" i="3"/>
  <c r="J10" i="3"/>
  <c r="J9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8" i="3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8" i="2"/>
  <c r="H27" i="2"/>
  <c r="F27" i="2"/>
  <c r="D27" i="2"/>
  <c r="H26" i="2"/>
  <c r="F26" i="2"/>
  <c r="D26" i="2"/>
  <c r="H25" i="2"/>
  <c r="F25" i="2"/>
  <c r="D25" i="2"/>
  <c r="H24" i="2"/>
  <c r="F24" i="2"/>
  <c r="D24" i="2"/>
  <c r="H23" i="2"/>
  <c r="F23" i="2"/>
  <c r="D23" i="2"/>
  <c r="H22" i="2"/>
  <c r="F22" i="2"/>
  <c r="D22" i="2"/>
  <c r="H21" i="2"/>
  <c r="F21" i="2"/>
  <c r="D21" i="2"/>
  <c r="H20" i="2"/>
  <c r="F20" i="2"/>
  <c r="D20" i="2"/>
  <c r="H19" i="2"/>
  <c r="F19" i="2"/>
  <c r="D19" i="2"/>
  <c r="H18" i="2"/>
  <c r="F18" i="2"/>
  <c r="D18" i="2"/>
  <c r="H17" i="2"/>
  <c r="F17" i="2"/>
  <c r="D17" i="2"/>
  <c r="H16" i="2"/>
  <c r="F16" i="2"/>
  <c r="D16" i="2"/>
  <c r="H15" i="2"/>
  <c r="F15" i="2"/>
  <c r="D15" i="2"/>
  <c r="H14" i="2"/>
  <c r="F14" i="2"/>
  <c r="D14" i="2"/>
  <c r="H13" i="2"/>
  <c r="F13" i="2"/>
  <c r="D13" i="2"/>
  <c r="H12" i="2"/>
  <c r="F12" i="2"/>
  <c r="D12" i="2"/>
  <c r="H11" i="2"/>
  <c r="F11" i="2"/>
  <c r="D11" i="2"/>
  <c r="H10" i="2"/>
  <c r="F10" i="2"/>
  <c r="D10" i="2"/>
  <c r="H9" i="2"/>
  <c r="F9" i="2"/>
  <c r="D9" i="2"/>
  <c r="H8" i="2"/>
  <c r="F8" i="2"/>
  <c r="D8" i="2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R24" i="1"/>
  <c r="N7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P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N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5" i="1"/>
</calcChain>
</file>

<file path=xl/sharedStrings.xml><?xml version="1.0" encoding="utf-8"?>
<sst xmlns="http://schemas.openxmlformats.org/spreadsheetml/2006/main" count="209" uniqueCount="45">
  <si>
    <t>2019-04-02 au</t>
  </si>
  <si>
    <t>2020-04-01 au</t>
  </si>
  <si>
    <t>2021-04-01 au</t>
  </si>
  <si>
    <t>à compter du</t>
  </si>
  <si>
    <t>($)</t>
  </si>
  <si>
    <t>Augmentation</t>
  </si>
  <si>
    <t>(B-A)/A</t>
  </si>
  <si>
    <t>(%)</t>
  </si>
  <si>
    <t>A</t>
  </si>
  <si>
    <t>B</t>
  </si>
  <si>
    <t>C</t>
  </si>
  <si>
    <t>D</t>
  </si>
  <si>
    <t>(C-B)/B</t>
  </si>
  <si>
    <t>(D-C)/C</t>
  </si>
  <si>
    <t>Échelon</t>
  </si>
  <si>
    <t>2018-04-01 au</t>
  </si>
  <si>
    <t>2017-04-01 au</t>
  </si>
  <si>
    <t>2016-04-01 au</t>
  </si>
  <si>
    <t>2015-04-01 au</t>
  </si>
  <si>
    <t>Rangement 23</t>
  </si>
  <si>
    <t>Taux horaire</t>
  </si>
  <si>
    <t>A/260j/6,5h</t>
  </si>
  <si>
    <t>2021-07-01 au</t>
  </si>
  <si>
    <t>2021-03-31</t>
  </si>
  <si>
    <t>2022-03-31</t>
  </si>
  <si>
    <t>2022-04-01</t>
  </si>
  <si>
    <t>Taux Autres activités</t>
  </si>
  <si>
    <t>Annexe 3</t>
  </si>
  <si>
    <t>Page 27</t>
  </si>
  <si>
    <t>Annexe 4</t>
  </si>
  <si>
    <t>page 28</t>
  </si>
  <si>
    <t>16 ans et moins de scolarité</t>
  </si>
  <si>
    <t>2022-04-01 au</t>
  </si>
  <si>
    <t>2022-07-01 au</t>
  </si>
  <si>
    <t>E</t>
  </si>
  <si>
    <t>F</t>
  </si>
  <si>
    <t>G</t>
  </si>
  <si>
    <t>(E-D)/D</t>
  </si>
  <si>
    <t>(F-E)/E</t>
  </si>
  <si>
    <t>(G-F)/F</t>
  </si>
  <si>
    <t>17 ans et 18 ans de scolarité</t>
  </si>
  <si>
    <t>19 ans et plus de scolarité</t>
  </si>
  <si>
    <t>différence entre 17-18 ans et 16 ans</t>
  </si>
  <si>
    <t>différence entre 19 ans et 17-18 ans</t>
  </si>
  <si>
    <t>'Augmentation''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</si>
</sst>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2" fillId="2" borderId="0" xfId="0" applyFont="1" applyFill="1" applyAlignment="1">
      <alignment horizontal="center"/>
    </xf>
    <xf numFmtId="164" fontId="0" fillId="3" borderId="0" xfId="0" applyNumberFormat="1" applyFill="1"/>
    <xf numFmtId="164" fontId="0" fillId="4" borderId="0" xfId="0" applyNumberFormat="1" applyFill="1"/>
    <xf numFmtId="0" fontId="1" fillId="0" borderId="0" xfId="0" applyFont="1"/>
    <xf numFmtId="0" fontId="1" fillId="2" borderId="0" xfId="0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14" fontId="1" fillId="2" borderId="0" xfId="0" applyNumberFormat="1" applyFont="1" applyFill="1"/>
    <xf numFmtId="164" fontId="0" fillId="5" borderId="0" xfId="0" applyNumberFormat="1" applyFill="1"/>
    <xf numFmtId="164" fontId="0" fillId="6" borderId="0" xfId="0" applyNumberFormat="1" applyFill="1"/>
    <xf numFmtId="0" fontId="0" fillId="0" borderId="0" xfId="0" applyFont="1"/>
    <xf numFmtId="164" fontId="0" fillId="0" borderId="0" xfId="0" applyNumberFormat="1" applyFont="1" applyFill="1"/>
    <xf numFmtId="0" fontId="0" fillId="2" borderId="0" xfId="0" applyFont="1" applyFill="1"/>
    <xf numFmtId="14" fontId="0" fillId="2" borderId="0" xfId="0" applyNumberFormat="1" applyFont="1" applyFill="1"/>
    <xf numFmtId="14" fontId="0" fillId="0" borderId="0" xfId="0" applyNumberFormat="1" applyFont="1"/>
    <xf numFmtId="164" fontId="1" fillId="6" borderId="0" xfId="0" applyNumberFormat="1" applyFont="1" applyFill="1"/>
    <xf numFmtId="0" fontId="1" fillId="0" borderId="1" xfId="0" applyFont="1" applyBorder="1"/>
    <xf numFmtId="164" fontId="0" fillId="6" borderId="1" xfId="0" applyNumberFormat="1" applyFill="1" applyBorder="1"/>
    <xf numFmtId="0" fontId="0" fillId="2" borderId="1" xfId="0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164" fontId="0" fillId="7" borderId="1" xfId="0" applyNumberFormat="1" applyFill="1" applyBorder="1"/>
    <xf numFmtId="0" fontId="1" fillId="0" borderId="0" xfId="0" applyFont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64" fontId="0" fillId="6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1" fillId="3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14" fontId="4" fillId="2" borderId="0" xfId="0" applyNumberFormat="1" applyFont="1" applyFill="1"/>
    <xf numFmtId="2" fontId="0" fillId="0" borderId="0" xfId="0" applyNumberFormat="1"/>
    <xf numFmtId="2" fontId="0" fillId="2" borderId="0" xfId="0" applyNumberFormat="1" applyFill="1"/>
    <xf numFmtId="2" fontId="0" fillId="4" borderId="0" xfId="0" applyNumberFormat="1" applyFill="1"/>
    <xf numFmtId="2" fontId="0" fillId="3" borderId="0" xfId="0" applyNumberFormat="1" applyFill="1"/>
    <xf numFmtId="2" fontId="0" fillId="9" borderId="0" xfId="0" applyNumberFormat="1" applyFill="1"/>
    <xf numFmtId="0" fontId="2" fillId="0" borderId="0" xfId="0" applyFont="1" applyFill="1" applyAlignment="1">
      <alignment horizontal="center"/>
    </xf>
    <xf numFmtId="164" fontId="1" fillId="9" borderId="0" xfId="0" applyNumberFormat="1" applyFont="1" applyFill="1"/>
    <xf numFmtId="164" fontId="0" fillId="9" borderId="0" xfId="0" applyNumberFormat="1" applyFill="1"/>
    <xf numFmtId="0" fontId="2" fillId="0" borderId="0" xfId="0" applyFont="1" applyFill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6" borderId="0" xfId="0" quotePrefix="1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DC639-9878-4022-8CD2-2C083F992594}">
  <dimension ref="A1:I27"/>
  <sheetViews>
    <sheetView topLeftCell="A4" zoomScaleNormal="100" workbookViewId="0">
      <selection activeCell="A14" sqref="A14"/>
    </sheetView>
  </sheetViews>
  <sheetFormatPr baseColWidth="10" defaultRowHeight="14.4" x14ac:dyDescent="0.3"/>
  <cols>
    <col min="2" max="2" width="14.44140625" bestFit="1" customWidth="1"/>
    <col min="3" max="3" width="12.88671875" bestFit="1" customWidth="1"/>
    <col min="4" max="4" width="13.109375" bestFit="1" customWidth="1"/>
    <col min="5" max="5" width="12.88671875" bestFit="1" customWidth="1"/>
    <col min="6" max="6" width="13.109375" bestFit="1" customWidth="1"/>
    <col min="7" max="7" width="12.88671875" bestFit="1" customWidth="1"/>
    <col min="8" max="8" width="13.109375" bestFit="1" customWidth="1"/>
    <col min="9" max="9" width="12.21875" bestFit="1" customWidth="1"/>
  </cols>
  <sheetData>
    <row r="1" spans="1:9" x14ac:dyDescent="0.3">
      <c r="A1" t="s">
        <v>29</v>
      </c>
    </row>
    <row r="2" spans="1:9" x14ac:dyDescent="0.3">
      <c r="A2" t="s">
        <v>30</v>
      </c>
    </row>
    <row r="4" spans="1:9" ht="15.6" x14ac:dyDescent="0.3">
      <c r="C4" s="4" t="s">
        <v>8</v>
      </c>
      <c r="D4" s="1"/>
      <c r="E4" s="4" t="s">
        <v>9</v>
      </c>
      <c r="F4" s="1"/>
      <c r="G4" s="4" t="s">
        <v>10</v>
      </c>
      <c r="H4" s="1"/>
      <c r="I4" s="4" t="s">
        <v>11</v>
      </c>
    </row>
    <row r="5" spans="1:9" x14ac:dyDescent="0.3">
      <c r="A5" s="26" t="s">
        <v>14</v>
      </c>
      <c r="B5" s="71" t="s">
        <v>44</v>
      </c>
      <c r="C5" s="28" t="s">
        <v>0</v>
      </c>
      <c r="D5" s="29" t="s">
        <v>5</v>
      </c>
      <c r="E5" s="28" t="s">
        <v>1</v>
      </c>
      <c r="F5" s="30" t="s">
        <v>5</v>
      </c>
      <c r="G5" s="28" t="s">
        <v>2</v>
      </c>
      <c r="H5" s="30" t="s">
        <v>5</v>
      </c>
      <c r="I5" s="28" t="s">
        <v>3</v>
      </c>
    </row>
    <row r="6" spans="1:9" x14ac:dyDescent="0.3">
      <c r="A6" s="26"/>
      <c r="B6" s="27" t="s">
        <v>19</v>
      </c>
      <c r="C6" s="31">
        <v>43921</v>
      </c>
      <c r="D6" s="29" t="s">
        <v>6</v>
      </c>
      <c r="E6" s="31">
        <v>44286</v>
      </c>
      <c r="F6" s="30" t="s">
        <v>12</v>
      </c>
      <c r="G6" s="31">
        <v>44651</v>
      </c>
      <c r="H6" s="30" t="s">
        <v>13</v>
      </c>
      <c r="I6" s="31">
        <v>44652</v>
      </c>
    </row>
    <row r="7" spans="1:9" x14ac:dyDescent="0.3">
      <c r="A7" s="26"/>
      <c r="B7" s="32" t="s">
        <v>7</v>
      </c>
      <c r="C7" s="33" t="s">
        <v>4</v>
      </c>
      <c r="D7" s="34" t="s">
        <v>7</v>
      </c>
      <c r="E7" s="33" t="s">
        <v>4</v>
      </c>
      <c r="F7" s="35" t="s">
        <v>7</v>
      </c>
      <c r="G7" s="33" t="s">
        <v>4</v>
      </c>
      <c r="H7" s="35" t="s">
        <v>7</v>
      </c>
      <c r="I7" s="33" t="s">
        <v>4</v>
      </c>
    </row>
    <row r="8" spans="1:9" x14ac:dyDescent="0.3">
      <c r="A8" s="36">
        <v>1</v>
      </c>
      <c r="B8" s="37">
        <f>((C8-'2015-2022'!I5)/'2015-2022'!I5)*100</f>
        <v>2.5151002657646777</v>
      </c>
      <c r="C8" s="38">
        <v>42431</v>
      </c>
      <c r="D8" s="39">
        <f t="shared" ref="D8:D27" si="0">((E8-C8)/C8)*100</f>
        <v>5.3969974782588199</v>
      </c>
      <c r="E8" s="38">
        <v>44721</v>
      </c>
      <c r="F8" s="40">
        <f t="shared" ref="F8:F27" si="1">((G8-E8)/E8)*100</f>
        <v>1.9990608438988393</v>
      </c>
      <c r="G8" s="38">
        <v>45615</v>
      </c>
      <c r="H8" s="40">
        <f t="shared" ref="H8:H27" si="2">((I8-G8)/G8)*100</f>
        <v>1.9993423216047352</v>
      </c>
      <c r="I8" s="38">
        <v>46527</v>
      </c>
    </row>
    <row r="9" spans="1:9" x14ac:dyDescent="0.3">
      <c r="A9" s="36">
        <v>2</v>
      </c>
      <c r="B9" s="37">
        <f>((C9-'2015-2022'!I6)/'2015-2022'!I6)*100</f>
        <v>2.5214952837840969</v>
      </c>
      <c r="C9" s="38">
        <v>44237</v>
      </c>
      <c r="D9" s="39">
        <f t="shared" si="0"/>
        <v>7.8486334968465314</v>
      </c>
      <c r="E9" s="38">
        <v>47709</v>
      </c>
      <c r="F9" s="40">
        <f t="shared" si="1"/>
        <v>1.999622712695718</v>
      </c>
      <c r="G9" s="38">
        <v>48663</v>
      </c>
      <c r="H9" s="40">
        <f t="shared" si="2"/>
        <v>1.9994657131701703</v>
      </c>
      <c r="I9" s="38">
        <v>49636</v>
      </c>
    </row>
    <row r="10" spans="1:9" x14ac:dyDescent="0.3">
      <c r="A10" s="36">
        <v>3</v>
      </c>
      <c r="B10" s="37">
        <f>((C10-'2015-2022'!I7)/'2015-2022'!I7)*100</f>
        <v>2.5163943536734465</v>
      </c>
      <c r="C10" s="38">
        <v>46117</v>
      </c>
      <c r="D10" s="39">
        <f t="shared" si="0"/>
        <v>10.367109742611184</v>
      </c>
      <c r="E10" s="38">
        <v>50898</v>
      </c>
      <c r="F10" s="40">
        <f t="shared" si="1"/>
        <v>2.0000785885496484</v>
      </c>
      <c r="G10" s="38">
        <v>51916</v>
      </c>
      <c r="H10" s="40">
        <f t="shared" si="2"/>
        <v>1.9993836196933508</v>
      </c>
      <c r="I10" s="38">
        <v>52954</v>
      </c>
    </row>
    <row r="11" spans="1:9" x14ac:dyDescent="0.3">
      <c r="A11" s="36">
        <v>4</v>
      </c>
      <c r="B11" s="37">
        <f>((C11-'2015-2022'!I8)/'2015-2022'!I8)*100</f>
        <v>2.5204708290685773</v>
      </c>
      <c r="C11" s="38">
        <v>48078</v>
      </c>
      <c r="D11" s="39">
        <f t="shared" si="0"/>
        <v>8.2095761054952359</v>
      </c>
      <c r="E11" s="38">
        <v>52025</v>
      </c>
      <c r="F11" s="40">
        <f t="shared" si="1"/>
        <v>2.0009610764055741</v>
      </c>
      <c r="G11" s="38">
        <v>53066</v>
      </c>
      <c r="H11" s="40">
        <f t="shared" si="2"/>
        <v>1.9993969773489617</v>
      </c>
      <c r="I11" s="38">
        <v>54127</v>
      </c>
    </row>
    <row r="12" spans="1:9" x14ac:dyDescent="0.3">
      <c r="A12" s="36">
        <v>5</v>
      </c>
      <c r="B12" s="37">
        <f>((C12-'2015-2022'!I9)/'2015-2022'!I9)*100</f>
        <v>2.5158519124565353</v>
      </c>
      <c r="C12" s="38">
        <v>50120</v>
      </c>
      <c r="D12" s="39">
        <f t="shared" si="0"/>
        <v>6.0993615323224262</v>
      </c>
      <c r="E12" s="38">
        <v>53177</v>
      </c>
      <c r="F12" s="40">
        <f t="shared" si="1"/>
        <v>2.0008650356357069</v>
      </c>
      <c r="G12" s="38">
        <v>54241</v>
      </c>
      <c r="H12" s="40">
        <f t="shared" si="2"/>
        <v>2.0003318522888591</v>
      </c>
      <c r="I12" s="38">
        <v>55326</v>
      </c>
    </row>
    <row r="13" spans="1:9" x14ac:dyDescent="0.3">
      <c r="A13" s="36">
        <v>6</v>
      </c>
      <c r="B13" s="37">
        <f>((C13-'2015-2022'!I10)/'2015-2022'!I10)*100</f>
        <v>2.5192771793513447</v>
      </c>
      <c r="C13" s="38">
        <v>52251</v>
      </c>
      <c r="D13" s="39">
        <f t="shared" si="0"/>
        <v>4.0248033530458747</v>
      </c>
      <c r="E13" s="38">
        <v>54354</v>
      </c>
      <c r="F13" s="40">
        <f t="shared" si="1"/>
        <v>1.9998528167200207</v>
      </c>
      <c r="G13" s="38">
        <v>55441</v>
      </c>
      <c r="H13" s="40">
        <f t="shared" si="2"/>
        <v>2.0003246694684442</v>
      </c>
      <c r="I13" s="38">
        <v>56550</v>
      </c>
    </row>
    <row r="14" spans="1:9" x14ac:dyDescent="0.3">
      <c r="A14" s="36">
        <v>7</v>
      </c>
      <c r="B14" s="37">
        <f>((C14-'2015-2022'!I11)/'2015-2022'!I11)*100</f>
        <v>2.5162795949862611</v>
      </c>
      <c r="C14" s="38">
        <v>54471</v>
      </c>
      <c r="D14" s="40">
        <f t="shared" si="0"/>
        <v>1.9992289475133558</v>
      </c>
      <c r="E14" s="38">
        <v>55560</v>
      </c>
      <c r="F14" s="40">
        <f t="shared" si="1"/>
        <v>1.9996400287976963</v>
      </c>
      <c r="G14" s="38">
        <v>56671</v>
      </c>
      <c r="H14" s="40">
        <f t="shared" si="2"/>
        <v>1.9992588802032787</v>
      </c>
      <c r="I14" s="38">
        <v>57804</v>
      </c>
    </row>
    <row r="15" spans="1:9" x14ac:dyDescent="0.3">
      <c r="A15" s="36">
        <v>8</v>
      </c>
      <c r="B15" s="37">
        <f>((C15-'2015-2022'!I12)/'2015-2022'!I12)*100</f>
        <v>2.5147127847781348</v>
      </c>
      <c r="C15" s="38">
        <v>56787</v>
      </c>
      <c r="D15" s="40">
        <f t="shared" si="0"/>
        <v>2.0004578512687763</v>
      </c>
      <c r="E15" s="38">
        <v>57923</v>
      </c>
      <c r="F15" s="40">
        <f t="shared" si="1"/>
        <v>1.9992058422388344</v>
      </c>
      <c r="G15" s="38">
        <v>59081</v>
      </c>
      <c r="H15" s="40">
        <f t="shared" si="2"/>
        <v>2.0006431847802171</v>
      </c>
      <c r="I15" s="38">
        <v>60263</v>
      </c>
    </row>
    <row r="16" spans="1:9" x14ac:dyDescent="0.3">
      <c r="A16" s="36">
        <v>9</v>
      </c>
      <c r="B16" s="37">
        <f>((C16-'2015-2022'!I13)/'2015-2022'!I13)*100</f>
        <v>2.5126411304287593</v>
      </c>
      <c r="C16" s="38">
        <v>59199</v>
      </c>
      <c r="D16" s="40">
        <f t="shared" si="0"/>
        <v>2.0000337843544655</v>
      </c>
      <c r="E16" s="38">
        <v>60383</v>
      </c>
      <c r="F16" s="40">
        <f t="shared" si="1"/>
        <v>2.0005630723879237</v>
      </c>
      <c r="G16" s="38">
        <v>61591</v>
      </c>
      <c r="H16" s="40">
        <f t="shared" si="2"/>
        <v>2.0002922504911433</v>
      </c>
      <c r="I16" s="38">
        <v>62823</v>
      </c>
    </row>
    <row r="17" spans="1:9" x14ac:dyDescent="0.3">
      <c r="A17" s="36">
        <v>10</v>
      </c>
      <c r="B17" s="37">
        <f>((C17-'2015-2022'!I14)/'2015-2022'!I14)*100</f>
        <v>2.5131637958241284</v>
      </c>
      <c r="C17" s="38">
        <v>61716</v>
      </c>
      <c r="D17" s="40">
        <f t="shared" si="0"/>
        <v>1.9994814958843736</v>
      </c>
      <c r="E17" s="38">
        <v>62950</v>
      </c>
      <c r="F17" s="40">
        <f t="shared" si="1"/>
        <v>2</v>
      </c>
      <c r="G17" s="38">
        <v>64209</v>
      </c>
      <c r="H17" s="40">
        <f t="shared" si="2"/>
        <v>1.9997196654674576</v>
      </c>
      <c r="I17" s="38">
        <v>65493</v>
      </c>
    </row>
    <row r="18" spans="1:9" x14ac:dyDescent="0.3">
      <c r="A18" s="36">
        <v>11</v>
      </c>
      <c r="B18" s="41">
        <f>((C18-'2015-2022'!I15)/'2015-2022'!I15)*100</f>
        <v>3.1753871646166596</v>
      </c>
      <c r="C18" s="38">
        <v>64757</v>
      </c>
      <c r="D18" s="40">
        <f t="shared" si="0"/>
        <v>1.9997838071559833</v>
      </c>
      <c r="E18" s="38">
        <v>66052</v>
      </c>
      <c r="F18" s="40">
        <f t="shared" si="1"/>
        <v>1.9999394416520317</v>
      </c>
      <c r="G18" s="38">
        <v>67373</v>
      </c>
      <c r="H18" s="40">
        <f t="shared" si="2"/>
        <v>1.999317233906758</v>
      </c>
      <c r="I18" s="38">
        <v>68720</v>
      </c>
    </row>
    <row r="19" spans="1:9" x14ac:dyDescent="0.3">
      <c r="A19" s="36">
        <v>12</v>
      </c>
      <c r="B19" s="41">
        <f>((C19-'2015-2022'!I16)/'2015-2022'!I16)*100</f>
        <v>3.9063455190121039</v>
      </c>
      <c r="C19" s="38">
        <v>67988</v>
      </c>
      <c r="D19" s="40">
        <f t="shared" si="0"/>
        <v>2.0003530034712012</v>
      </c>
      <c r="E19" s="38">
        <v>69348</v>
      </c>
      <c r="F19" s="40">
        <f t="shared" si="1"/>
        <v>2.0000576801061314</v>
      </c>
      <c r="G19" s="38">
        <v>70735</v>
      </c>
      <c r="H19" s="40">
        <f t="shared" si="2"/>
        <v>2.0004241181876017</v>
      </c>
      <c r="I19" s="38">
        <v>72150</v>
      </c>
    </row>
    <row r="20" spans="1:9" x14ac:dyDescent="0.3">
      <c r="A20" s="36">
        <v>13</v>
      </c>
      <c r="B20" s="41">
        <f>((C20-'2015-2022'!I17)/'2015-2022'!I17)*100</f>
        <v>4.6400140739763378</v>
      </c>
      <c r="C20" s="38">
        <v>71376</v>
      </c>
      <c r="D20" s="40">
        <f t="shared" si="0"/>
        <v>2.0006724949562882</v>
      </c>
      <c r="E20" s="38">
        <v>72804</v>
      </c>
      <c r="F20" s="40">
        <f t="shared" si="1"/>
        <v>1.9998901159276963</v>
      </c>
      <c r="G20" s="38">
        <v>74260</v>
      </c>
      <c r="H20" s="40">
        <f t="shared" si="2"/>
        <v>1.9997306760032318</v>
      </c>
      <c r="I20" s="38">
        <v>75745</v>
      </c>
    </row>
    <row r="21" spans="1:9" x14ac:dyDescent="0.3">
      <c r="A21" s="36">
        <v>14</v>
      </c>
      <c r="B21" s="41">
        <f>((C21-'2015-2022'!I18)/'2015-2022'!I18)*100</f>
        <v>5.3760265496681292</v>
      </c>
      <c r="C21" s="38">
        <v>74935</v>
      </c>
      <c r="D21" s="40">
        <f t="shared" si="0"/>
        <v>2.0004003469673717</v>
      </c>
      <c r="E21" s="38">
        <v>76434</v>
      </c>
      <c r="F21" s="40">
        <f t="shared" si="1"/>
        <v>2.0004186618520556</v>
      </c>
      <c r="G21" s="38">
        <v>77963</v>
      </c>
      <c r="H21" s="40">
        <f t="shared" si="2"/>
        <v>1.9996665084719676</v>
      </c>
      <c r="I21" s="38">
        <v>79522</v>
      </c>
    </row>
    <row r="22" spans="1:9" x14ac:dyDescent="0.3">
      <c r="A22" s="36">
        <v>15</v>
      </c>
      <c r="B22" s="41">
        <f>((C22-'2015-2022'!I19)/'2015-2022'!I19)*100</f>
        <v>6.1104741350239422</v>
      </c>
      <c r="C22" s="38">
        <v>78665</v>
      </c>
      <c r="D22" s="40">
        <f t="shared" si="0"/>
        <v>1.9996186359880506</v>
      </c>
      <c r="E22" s="38">
        <v>80238</v>
      </c>
      <c r="F22" s="40">
        <f t="shared" si="1"/>
        <v>2.0002991101473118</v>
      </c>
      <c r="G22" s="38">
        <v>81843</v>
      </c>
      <c r="H22" s="40">
        <f t="shared" si="2"/>
        <v>2.0001710592231468</v>
      </c>
      <c r="I22" s="38">
        <v>83480</v>
      </c>
    </row>
    <row r="23" spans="1:9" x14ac:dyDescent="0.3">
      <c r="A23" s="36">
        <v>16</v>
      </c>
      <c r="B23" s="41">
        <f>((C23-'2015-2022'!I20)/'2015-2022'!I20)*100</f>
        <v>6.8668805962424306</v>
      </c>
      <c r="C23" s="38">
        <v>82591</v>
      </c>
      <c r="D23" s="40">
        <f t="shared" si="0"/>
        <v>2.0002179414221888</v>
      </c>
      <c r="E23" s="38">
        <v>84243</v>
      </c>
      <c r="F23" s="40">
        <f t="shared" si="1"/>
        <v>2.0001661859145567</v>
      </c>
      <c r="G23" s="38">
        <v>85928</v>
      </c>
      <c r="H23" s="40">
        <f t="shared" si="2"/>
        <v>2.0005120566055301</v>
      </c>
      <c r="I23" s="38">
        <v>87647</v>
      </c>
    </row>
    <row r="24" spans="1:9" x14ac:dyDescent="0.3">
      <c r="A24" s="36">
        <v>17</v>
      </c>
      <c r="B24" s="41">
        <f>((C24-'2015-2022'!I21)/'2015-2022'!I21)*100</f>
        <v>7.6217544556421588</v>
      </c>
      <c r="C24" s="38">
        <v>86713</v>
      </c>
      <c r="D24" s="40">
        <f t="shared" si="0"/>
        <v>2.0008533899184666</v>
      </c>
      <c r="E24" s="38">
        <v>88448</v>
      </c>
      <c r="F24" s="40">
        <f t="shared" si="1"/>
        <v>2.0023064399421129</v>
      </c>
      <c r="G24" s="38">
        <v>90219</v>
      </c>
      <c r="H24" s="40">
        <f t="shared" si="2"/>
        <v>2.0040124585730279</v>
      </c>
      <c r="I24" s="38">
        <v>92027</v>
      </c>
    </row>
    <row r="25" spans="1:9" x14ac:dyDescent="0.3">
      <c r="A25" s="36">
        <v>18</v>
      </c>
      <c r="B25" s="41">
        <f>((C25-'2015-2022'!I22)/'2015-2022'!I22)*100</f>
        <v>7.6229788481266185</v>
      </c>
      <c r="C25" s="38">
        <v>88126</v>
      </c>
      <c r="D25" s="40">
        <f t="shared" si="0"/>
        <v>2.0016794135669382</v>
      </c>
      <c r="E25" s="38">
        <v>89890</v>
      </c>
      <c r="F25" s="40">
        <f t="shared" si="1"/>
        <v>2.0024474357548114</v>
      </c>
      <c r="G25" s="38">
        <v>91690</v>
      </c>
      <c r="H25" s="40">
        <f t="shared" si="2"/>
        <v>2.0034900207219981</v>
      </c>
      <c r="I25" s="38">
        <v>93527</v>
      </c>
    </row>
    <row r="26" spans="1:9" x14ac:dyDescent="0.3">
      <c r="A26" s="36">
        <v>19</v>
      </c>
      <c r="B26" s="41">
        <f>((C26-'2015-2022'!I23)/'2015-2022'!I23)*100</f>
        <v>7.6284323739710391</v>
      </c>
      <c r="C26" s="38">
        <v>89563</v>
      </c>
      <c r="D26" s="40">
        <f t="shared" si="0"/>
        <v>2.0008262340475422</v>
      </c>
      <c r="E26" s="38">
        <v>91355</v>
      </c>
      <c r="F26" s="40">
        <f t="shared" si="1"/>
        <v>2.0031744294236766</v>
      </c>
      <c r="G26" s="38">
        <v>93185</v>
      </c>
      <c r="H26" s="40">
        <f t="shared" si="2"/>
        <v>2.0024682084026399</v>
      </c>
      <c r="I26" s="38">
        <v>95051</v>
      </c>
    </row>
    <row r="27" spans="1:9" x14ac:dyDescent="0.3">
      <c r="A27" s="36">
        <v>20</v>
      </c>
      <c r="B27" s="41">
        <f>((C27-'2015-2022'!I24)/'2015-2022'!I24)*100</f>
        <v>7.6341835467735635</v>
      </c>
      <c r="C27" s="38">
        <v>91023</v>
      </c>
      <c r="D27" s="40">
        <f t="shared" si="0"/>
        <v>2.000593256649418</v>
      </c>
      <c r="E27" s="38">
        <v>92844</v>
      </c>
      <c r="F27" s="40">
        <f t="shared" si="1"/>
        <v>2.0033604756365517</v>
      </c>
      <c r="G27" s="38">
        <v>94704</v>
      </c>
      <c r="H27" s="40">
        <f t="shared" si="2"/>
        <v>2.002027369488089</v>
      </c>
      <c r="I27" s="38">
        <v>96600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FC3B-2499-4864-9103-8B3C2DEE9624}">
  <dimension ref="A1:K27"/>
  <sheetViews>
    <sheetView tabSelected="1" topLeftCell="A4" workbookViewId="0">
      <selection activeCell="F15" sqref="F15"/>
    </sheetView>
  </sheetViews>
  <sheetFormatPr baseColWidth="10" defaultRowHeight="14.4" x14ac:dyDescent="0.3"/>
  <cols>
    <col min="1" max="1" width="11.5546875" style="47"/>
    <col min="2" max="2" width="12.88671875" style="47" bestFit="1" customWidth="1"/>
    <col min="3" max="3" width="11.44140625" style="53" bestFit="1" customWidth="1"/>
    <col min="4" max="4" width="12.88671875" style="47" bestFit="1" customWidth="1"/>
    <col min="5" max="5" width="11.44140625" style="53" bestFit="1" customWidth="1"/>
    <col min="6" max="6" width="12.88671875" style="47" bestFit="1" customWidth="1"/>
    <col min="7" max="7" width="11.44140625" style="53" bestFit="1" customWidth="1"/>
    <col min="8" max="8" width="18.33203125" style="53" customWidth="1"/>
    <col min="9" max="9" width="12.21875" style="47" bestFit="1" customWidth="1"/>
    <col min="10" max="10" width="11.44140625" style="54" bestFit="1" customWidth="1"/>
    <col min="11" max="11" width="18.33203125" style="53" bestFit="1" customWidth="1"/>
    <col min="12" max="16384" width="11.5546875" style="47"/>
  </cols>
  <sheetData>
    <row r="1" spans="1:11" x14ac:dyDescent="0.3">
      <c r="A1" s="47" t="s">
        <v>27</v>
      </c>
    </row>
    <row r="2" spans="1:11" x14ac:dyDescent="0.3">
      <c r="A2" s="47" t="s">
        <v>28</v>
      </c>
    </row>
    <row r="4" spans="1:11" ht="15.6" x14ac:dyDescent="0.3">
      <c r="B4" s="4" t="s">
        <v>8</v>
      </c>
      <c r="C4" s="48"/>
      <c r="D4" s="4" t="s">
        <v>9</v>
      </c>
      <c r="E4" s="48"/>
      <c r="F4" s="4" t="s">
        <v>10</v>
      </c>
      <c r="G4" s="47"/>
      <c r="H4" s="29" t="s">
        <v>26</v>
      </c>
      <c r="I4" s="4" t="s">
        <v>11</v>
      </c>
      <c r="J4" s="51"/>
      <c r="K4" s="29" t="s">
        <v>26</v>
      </c>
    </row>
    <row r="5" spans="1:11" s="49" customFormat="1" x14ac:dyDescent="0.3">
      <c r="A5" s="42" t="s">
        <v>14</v>
      </c>
      <c r="B5" s="43" t="s">
        <v>0</v>
      </c>
      <c r="C5" s="44" t="s">
        <v>20</v>
      </c>
      <c r="D5" s="43" t="s">
        <v>1</v>
      </c>
      <c r="E5" s="44" t="s">
        <v>20</v>
      </c>
      <c r="F5" s="43" t="s">
        <v>2</v>
      </c>
      <c r="G5" s="44" t="s">
        <v>20</v>
      </c>
      <c r="H5" s="50" t="s">
        <v>22</v>
      </c>
      <c r="I5" s="43" t="s">
        <v>3</v>
      </c>
      <c r="J5" s="44" t="s">
        <v>20</v>
      </c>
      <c r="K5" s="50" t="s">
        <v>3</v>
      </c>
    </row>
    <row r="6" spans="1:11" s="49" customFormat="1" x14ac:dyDescent="0.3">
      <c r="A6" s="42"/>
      <c r="B6" s="43"/>
      <c r="C6" s="44" t="s">
        <v>21</v>
      </c>
      <c r="D6" s="43" t="s">
        <v>23</v>
      </c>
      <c r="E6" s="44" t="s">
        <v>21</v>
      </c>
      <c r="F6" s="43" t="s">
        <v>24</v>
      </c>
      <c r="G6" s="44" t="s">
        <v>21</v>
      </c>
      <c r="H6" s="50" t="s">
        <v>24</v>
      </c>
      <c r="I6" s="43" t="s">
        <v>25</v>
      </c>
      <c r="J6" s="44" t="s">
        <v>21</v>
      </c>
      <c r="K6" s="50" t="s">
        <v>25</v>
      </c>
    </row>
    <row r="7" spans="1:11" s="49" customFormat="1" x14ac:dyDescent="0.3">
      <c r="A7" s="42"/>
      <c r="B7" s="45" t="s">
        <v>4</v>
      </c>
      <c r="C7" s="46" t="s">
        <v>4</v>
      </c>
      <c r="D7" s="45" t="s">
        <v>4</v>
      </c>
      <c r="E7" s="46"/>
      <c r="F7" s="45" t="s">
        <v>4</v>
      </c>
      <c r="G7" s="44"/>
      <c r="H7" s="50"/>
      <c r="I7" s="43" t="s">
        <v>4</v>
      </c>
      <c r="J7" s="44"/>
      <c r="K7" s="58"/>
    </row>
    <row r="8" spans="1:11" x14ac:dyDescent="0.3">
      <c r="A8" s="69">
        <v>1</v>
      </c>
      <c r="B8" s="38">
        <v>42431</v>
      </c>
      <c r="C8" s="52">
        <f>B8/260/6.5</f>
        <v>25.107100591715973</v>
      </c>
      <c r="D8" s="38">
        <v>44721</v>
      </c>
      <c r="E8" s="52">
        <f>D8/260/6.5</f>
        <v>26.462130177514794</v>
      </c>
      <c r="F8" s="38">
        <v>45615</v>
      </c>
      <c r="G8" s="52">
        <f>F8/260/6.5</f>
        <v>26.991124260355029</v>
      </c>
      <c r="H8" s="55">
        <v>49.2</v>
      </c>
      <c r="I8" s="38">
        <v>46527</v>
      </c>
      <c r="J8" s="52">
        <f>I8/260/6.5</f>
        <v>27.530769230769231</v>
      </c>
      <c r="K8" s="55">
        <v>50.19</v>
      </c>
    </row>
    <row r="9" spans="1:11" x14ac:dyDescent="0.3">
      <c r="A9" s="69">
        <v>2</v>
      </c>
      <c r="B9" s="38">
        <v>44237</v>
      </c>
      <c r="C9" s="52">
        <f t="shared" ref="C9:E27" si="0">B9/260/6.5</f>
        <v>26.175739644970413</v>
      </c>
      <c r="D9" s="38">
        <v>47709</v>
      </c>
      <c r="E9" s="52">
        <f t="shared" si="0"/>
        <v>28.230177514792899</v>
      </c>
      <c r="F9" s="38">
        <v>48663</v>
      </c>
      <c r="G9" s="52">
        <f t="shared" ref="G9" si="1">F9/260/6.5</f>
        <v>28.794674556213018</v>
      </c>
      <c r="H9" s="55">
        <v>49.2</v>
      </c>
      <c r="I9" s="38">
        <v>49636</v>
      </c>
      <c r="J9" s="52">
        <f t="shared" ref="J9" si="2">I9/260/6.5</f>
        <v>29.370414201183433</v>
      </c>
      <c r="K9" s="55">
        <v>50.19</v>
      </c>
    </row>
    <row r="10" spans="1:11" x14ac:dyDescent="0.3">
      <c r="A10" s="69">
        <v>3</v>
      </c>
      <c r="B10" s="38">
        <v>46117</v>
      </c>
      <c r="C10" s="52">
        <f t="shared" si="0"/>
        <v>27.288165680473373</v>
      </c>
      <c r="D10" s="38">
        <v>50898</v>
      </c>
      <c r="E10" s="52">
        <f t="shared" si="0"/>
        <v>30.117159763313609</v>
      </c>
      <c r="F10" s="38">
        <v>51916</v>
      </c>
      <c r="G10" s="52">
        <f t="shared" ref="G10" si="3">F10/260/6.5</f>
        <v>30.719526627218936</v>
      </c>
      <c r="H10" s="55">
        <v>49.2</v>
      </c>
      <c r="I10" s="38">
        <v>52954</v>
      </c>
      <c r="J10" s="52">
        <f t="shared" ref="J10" si="4">I10/260/6.5</f>
        <v>31.333727810650888</v>
      </c>
      <c r="K10" s="55">
        <v>50.19</v>
      </c>
    </row>
    <row r="11" spans="1:11" x14ac:dyDescent="0.3">
      <c r="A11" s="69">
        <v>4</v>
      </c>
      <c r="B11" s="38">
        <v>48078</v>
      </c>
      <c r="C11" s="52">
        <f t="shared" si="0"/>
        <v>28.448520710059174</v>
      </c>
      <c r="D11" s="38">
        <v>52025</v>
      </c>
      <c r="E11" s="52">
        <f t="shared" si="0"/>
        <v>30.784023668639051</v>
      </c>
      <c r="F11" s="38">
        <v>53066</v>
      </c>
      <c r="G11" s="52">
        <f t="shared" ref="G11" si="5">F11/260/6.5</f>
        <v>31.4</v>
      </c>
      <c r="H11" s="55">
        <v>49.2</v>
      </c>
      <c r="I11" s="38">
        <v>54127</v>
      </c>
      <c r="J11" s="52">
        <f t="shared" ref="J11" si="6">I11/260/6.5</f>
        <v>32.027810650887574</v>
      </c>
      <c r="K11" s="55">
        <v>50.19</v>
      </c>
    </row>
    <row r="12" spans="1:11" x14ac:dyDescent="0.3">
      <c r="A12" s="69">
        <v>5</v>
      </c>
      <c r="B12" s="38">
        <v>50120</v>
      </c>
      <c r="C12" s="52">
        <f t="shared" si="0"/>
        <v>29.65680473372781</v>
      </c>
      <c r="D12" s="38">
        <v>53177</v>
      </c>
      <c r="E12" s="52">
        <f t="shared" si="0"/>
        <v>31.465680473372782</v>
      </c>
      <c r="F12" s="38">
        <v>54241</v>
      </c>
      <c r="G12" s="52">
        <f t="shared" ref="G12" si="7">F12/260/6.5</f>
        <v>32.095266272189349</v>
      </c>
      <c r="H12" s="55">
        <v>49.2</v>
      </c>
      <c r="I12" s="38">
        <v>55326</v>
      </c>
      <c r="J12" s="52">
        <f t="shared" ref="J12" si="8">I12/260/6.5</f>
        <v>32.737278106508874</v>
      </c>
      <c r="K12" s="55">
        <v>50.19</v>
      </c>
    </row>
    <row r="13" spans="1:11" x14ac:dyDescent="0.3">
      <c r="A13" s="69">
        <v>6</v>
      </c>
      <c r="B13" s="38">
        <v>52251</v>
      </c>
      <c r="C13" s="52">
        <f t="shared" si="0"/>
        <v>30.91775147928994</v>
      </c>
      <c r="D13" s="38">
        <v>54354</v>
      </c>
      <c r="E13" s="52">
        <f t="shared" si="0"/>
        <v>32.162130177514797</v>
      </c>
      <c r="F13" s="38">
        <v>55441</v>
      </c>
      <c r="G13" s="52">
        <f t="shared" ref="G13" si="9">F13/260/6.5</f>
        <v>32.805325443786984</v>
      </c>
      <c r="H13" s="55">
        <v>49.2</v>
      </c>
      <c r="I13" s="38">
        <v>56550</v>
      </c>
      <c r="J13" s="52">
        <f t="shared" ref="J13" si="10">I13/260/6.5</f>
        <v>33.46153846153846</v>
      </c>
      <c r="K13" s="55">
        <v>50.19</v>
      </c>
    </row>
    <row r="14" spans="1:11" x14ac:dyDescent="0.3">
      <c r="A14" s="69">
        <v>7</v>
      </c>
      <c r="B14" s="38">
        <v>54471</v>
      </c>
      <c r="C14" s="52">
        <f t="shared" si="0"/>
        <v>32.231360946745561</v>
      </c>
      <c r="D14" s="38">
        <v>55560</v>
      </c>
      <c r="E14" s="52">
        <f t="shared" si="0"/>
        <v>32.875739644970409</v>
      </c>
      <c r="F14" s="38">
        <v>56671</v>
      </c>
      <c r="G14" s="52">
        <f t="shared" ref="G14" si="11">F14/260/6.5</f>
        <v>33.533136094674553</v>
      </c>
      <c r="H14" s="55">
        <v>49.2</v>
      </c>
      <c r="I14" s="38">
        <v>57804</v>
      </c>
      <c r="J14" s="52">
        <f t="shared" ref="J14" si="12">I14/260/6.5</f>
        <v>34.203550295857987</v>
      </c>
      <c r="K14" s="55">
        <v>50.19</v>
      </c>
    </row>
    <row r="15" spans="1:11" x14ac:dyDescent="0.3">
      <c r="A15" s="69">
        <v>8</v>
      </c>
      <c r="B15" s="38">
        <v>56787</v>
      </c>
      <c r="C15" s="52">
        <f t="shared" si="0"/>
        <v>33.601775147928997</v>
      </c>
      <c r="D15" s="38">
        <v>57923</v>
      </c>
      <c r="E15" s="52">
        <f t="shared" si="0"/>
        <v>34.273964497041419</v>
      </c>
      <c r="F15" s="38">
        <v>59081</v>
      </c>
      <c r="G15" s="52">
        <f t="shared" ref="G15" si="13">F15/260/6.5</f>
        <v>34.959171597633137</v>
      </c>
      <c r="H15" s="55">
        <v>49.2</v>
      </c>
      <c r="I15" s="38">
        <v>60263</v>
      </c>
      <c r="J15" s="52">
        <f t="shared" ref="J15" si="14">I15/260/6.5</f>
        <v>35.658579881656806</v>
      </c>
      <c r="K15" s="55">
        <v>50.19</v>
      </c>
    </row>
    <row r="16" spans="1:11" x14ac:dyDescent="0.3">
      <c r="A16" s="69">
        <v>9</v>
      </c>
      <c r="B16" s="38">
        <v>59199</v>
      </c>
      <c r="C16" s="52">
        <f t="shared" si="0"/>
        <v>35.028994082840235</v>
      </c>
      <c r="D16" s="38">
        <v>60383</v>
      </c>
      <c r="E16" s="52">
        <f t="shared" si="0"/>
        <v>35.729585798816565</v>
      </c>
      <c r="F16" s="38">
        <v>61591</v>
      </c>
      <c r="G16" s="52">
        <f t="shared" ref="G16" si="15">F16/260/6.5</f>
        <v>36.444378698224853</v>
      </c>
      <c r="H16" s="55">
        <v>49.2</v>
      </c>
      <c r="I16" s="38">
        <v>62823</v>
      </c>
      <c r="J16" s="52">
        <f t="shared" ref="J16" si="16">I16/260/6.5</f>
        <v>37.17337278106509</v>
      </c>
      <c r="K16" s="55">
        <v>50.19</v>
      </c>
    </row>
    <row r="17" spans="1:11" x14ac:dyDescent="0.3">
      <c r="A17" s="69">
        <v>10</v>
      </c>
      <c r="B17" s="38">
        <v>61716</v>
      </c>
      <c r="C17" s="52">
        <f t="shared" si="0"/>
        <v>36.518343195266269</v>
      </c>
      <c r="D17" s="38">
        <v>62950</v>
      </c>
      <c r="E17" s="52">
        <f t="shared" si="0"/>
        <v>37.248520710059168</v>
      </c>
      <c r="F17" s="38">
        <v>64209</v>
      </c>
      <c r="G17" s="52">
        <f t="shared" ref="G17" si="17">F17/260/6.5</f>
        <v>37.993491124260352</v>
      </c>
      <c r="H17" s="55">
        <v>49.2</v>
      </c>
      <c r="I17" s="38">
        <v>65493</v>
      </c>
      <c r="J17" s="52">
        <f t="shared" ref="J17" si="18">I17/260/6.5</f>
        <v>38.75325443786982</v>
      </c>
      <c r="K17" s="55">
        <v>50.19</v>
      </c>
    </row>
    <row r="18" spans="1:11" x14ac:dyDescent="0.3">
      <c r="A18" s="69">
        <v>11</v>
      </c>
      <c r="B18" s="38">
        <v>64757</v>
      </c>
      <c r="C18" s="52">
        <f t="shared" si="0"/>
        <v>38.317751479289939</v>
      </c>
      <c r="D18" s="38">
        <v>66052</v>
      </c>
      <c r="E18" s="52">
        <f t="shared" si="0"/>
        <v>39.084023668639055</v>
      </c>
      <c r="F18" s="38">
        <v>67373</v>
      </c>
      <c r="G18" s="52">
        <f t="shared" ref="G18" si="19">F18/260/6.5</f>
        <v>39.865680473372777</v>
      </c>
      <c r="H18" s="55">
        <v>49.2</v>
      </c>
      <c r="I18" s="38">
        <v>68720</v>
      </c>
      <c r="J18" s="52">
        <f t="shared" ref="J18" si="20">I18/260/6.5</f>
        <v>40.662721893491124</v>
      </c>
      <c r="K18" s="55">
        <v>50.19</v>
      </c>
    </row>
    <row r="19" spans="1:11" x14ac:dyDescent="0.3">
      <c r="A19" s="69">
        <v>12</v>
      </c>
      <c r="B19" s="38">
        <v>67988</v>
      </c>
      <c r="C19" s="52">
        <f t="shared" si="0"/>
        <v>40.229585798816565</v>
      </c>
      <c r="D19" s="38">
        <v>69348</v>
      </c>
      <c r="E19" s="52">
        <f t="shared" si="0"/>
        <v>41.034319526627215</v>
      </c>
      <c r="F19" s="38">
        <v>70735</v>
      </c>
      <c r="G19" s="52">
        <f t="shared" ref="G19" si="21">F19/260/6.5</f>
        <v>41.855029585798817</v>
      </c>
      <c r="H19" s="55">
        <v>49.2</v>
      </c>
      <c r="I19" s="38">
        <v>72150</v>
      </c>
      <c r="J19" s="52">
        <f t="shared" ref="J19" si="22">I19/260/6.5</f>
        <v>42.692307692307693</v>
      </c>
      <c r="K19" s="55">
        <v>50.19</v>
      </c>
    </row>
    <row r="20" spans="1:11" x14ac:dyDescent="0.3">
      <c r="A20" s="69">
        <v>13</v>
      </c>
      <c r="B20" s="38">
        <v>71376</v>
      </c>
      <c r="C20" s="52">
        <f t="shared" si="0"/>
        <v>42.234319526627218</v>
      </c>
      <c r="D20" s="38">
        <v>72804</v>
      </c>
      <c r="E20" s="52">
        <f t="shared" si="0"/>
        <v>43.079289940828403</v>
      </c>
      <c r="F20" s="38">
        <v>74260</v>
      </c>
      <c r="G20" s="52">
        <f t="shared" ref="G20" si="23">F20/260/6.5</f>
        <v>43.940828402366868</v>
      </c>
      <c r="H20" s="55">
        <v>49.2</v>
      </c>
      <c r="I20" s="38">
        <v>75745</v>
      </c>
      <c r="J20" s="52">
        <f t="shared" ref="J20" si="24">I20/260/6.5</f>
        <v>44.819526627218934</v>
      </c>
      <c r="K20" s="55">
        <v>50.19</v>
      </c>
    </row>
    <row r="21" spans="1:11" x14ac:dyDescent="0.3">
      <c r="A21" s="69">
        <v>14</v>
      </c>
      <c r="B21" s="38">
        <v>74935</v>
      </c>
      <c r="C21" s="52">
        <f t="shared" si="0"/>
        <v>44.340236686390533</v>
      </c>
      <c r="D21" s="38">
        <v>76434</v>
      </c>
      <c r="E21" s="52">
        <f t="shared" si="0"/>
        <v>45.227218934911242</v>
      </c>
      <c r="F21" s="38">
        <v>77963</v>
      </c>
      <c r="G21" s="52">
        <f t="shared" ref="G21" si="25">F21/260/6.5</f>
        <v>46.131952662721901</v>
      </c>
      <c r="H21" s="55">
        <v>49.2</v>
      </c>
      <c r="I21" s="38">
        <v>79522</v>
      </c>
      <c r="J21" s="52">
        <f>I21/260/6.5</f>
        <v>47.054437869822486</v>
      </c>
      <c r="K21" s="55">
        <v>50.19</v>
      </c>
    </row>
    <row r="22" spans="1:11" x14ac:dyDescent="0.3">
      <c r="A22" s="69">
        <v>15</v>
      </c>
      <c r="B22" s="38">
        <v>78665</v>
      </c>
      <c r="C22" s="52">
        <f t="shared" si="0"/>
        <v>46.547337278106511</v>
      </c>
      <c r="D22" s="38">
        <v>80238</v>
      </c>
      <c r="E22" s="52">
        <f t="shared" si="0"/>
        <v>47.47810650887574</v>
      </c>
      <c r="F22" s="38">
        <v>81843</v>
      </c>
      <c r="G22" s="52">
        <f t="shared" ref="G22" si="26">F22/260/6.5</f>
        <v>48.427810650887572</v>
      </c>
      <c r="H22" s="55">
        <v>49.2</v>
      </c>
      <c r="I22" s="38">
        <v>83480</v>
      </c>
      <c r="J22" s="52">
        <f t="shared" ref="J22" si="27">I22/260/6.5</f>
        <v>49.396449704142015</v>
      </c>
      <c r="K22" s="55">
        <v>50.19</v>
      </c>
    </row>
    <row r="23" spans="1:11" x14ac:dyDescent="0.3">
      <c r="A23" s="70">
        <v>16</v>
      </c>
      <c r="B23" s="38">
        <v>82591</v>
      </c>
      <c r="C23" s="52">
        <f t="shared" si="0"/>
        <v>48.870414201183429</v>
      </c>
      <c r="D23" s="38">
        <v>84243</v>
      </c>
      <c r="E23" s="52">
        <f t="shared" si="0"/>
        <v>49.847928994082842</v>
      </c>
      <c r="F23" s="38">
        <v>85928</v>
      </c>
      <c r="G23" s="52">
        <f t="shared" ref="G23" si="28">F23/260/6.5</f>
        <v>50.844970414201185</v>
      </c>
      <c r="H23" s="56">
        <v>49.2</v>
      </c>
      <c r="I23" s="38">
        <v>87647</v>
      </c>
      <c r="J23" s="52">
        <f t="shared" ref="J23" si="29">I23/260/6.5</f>
        <v>51.8621301775148</v>
      </c>
      <c r="K23" s="57">
        <v>50.19</v>
      </c>
    </row>
    <row r="24" spans="1:11" x14ac:dyDescent="0.3">
      <c r="A24" s="70">
        <v>17</v>
      </c>
      <c r="B24" s="38">
        <v>86713</v>
      </c>
      <c r="C24" s="52">
        <f t="shared" si="0"/>
        <v>51.309467455621302</v>
      </c>
      <c r="D24" s="38">
        <v>88448</v>
      </c>
      <c r="E24" s="52">
        <f t="shared" si="0"/>
        <v>52.336094674556207</v>
      </c>
      <c r="F24" s="38">
        <v>90219</v>
      </c>
      <c r="G24" s="52">
        <f t="shared" ref="G24" si="30">F24/260/6.5</f>
        <v>53.384023668639053</v>
      </c>
      <c r="H24" s="56">
        <v>49.2</v>
      </c>
      <c r="I24" s="38">
        <v>92027</v>
      </c>
      <c r="J24" s="52">
        <f t="shared" ref="J24" si="31">I24/260/6.5</f>
        <v>54.45384615384615</v>
      </c>
      <c r="K24" s="57">
        <v>50.19</v>
      </c>
    </row>
    <row r="25" spans="1:11" x14ac:dyDescent="0.3">
      <c r="A25" s="70">
        <v>18</v>
      </c>
      <c r="B25" s="38">
        <v>88126</v>
      </c>
      <c r="C25" s="52">
        <f t="shared" si="0"/>
        <v>52.14556213017751</v>
      </c>
      <c r="D25" s="38">
        <v>89890</v>
      </c>
      <c r="E25" s="52">
        <f t="shared" si="0"/>
        <v>53.189349112426036</v>
      </c>
      <c r="F25" s="38">
        <v>91690</v>
      </c>
      <c r="G25" s="52">
        <f t="shared" ref="G25" si="32">F25/260/6.5</f>
        <v>54.254437869822482</v>
      </c>
      <c r="H25" s="56">
        <v>49.2</v>
      </c>
      <c r="I25" s="38">
        <v>93527</v>
      </c>
      <c r="J25" s="52">
        <f t="shared" ref="J25" si="33">I25/260/6.5</f>
        <v>55.341420118343194</v>
      </c>
      <c r="K25" s="57">
        <v>50.19</v>
      </c>
    </row>
    <row r="26" spans="1:11" x14ac:dyDescent="0.3">
      <c r="A26" s="70">
        <v>19</v>
      </c>
      <c r="B26" s="38">
        <v>89563</v>
      </c>
      <c r="C26" s="52">
        <f t="shared" si="0"/>
        <v>52.995857988165682</v>
      </c>
      <c r="D26" s="38">
        <v>91355</v>
      </c>
      <c r="E26" s="52">
        <f t="shared" si="0"/>
        <v>54.056213017751482</v>
      </c>
      <c r="F26" s="38">
        <v>93185</v>
      </c>
      <c r="G26" s="52">
        <f t="shared" ref="G26" si="34">F26/260/6.5</f>
        <v>55.139053254437869</v>
      </c>
      <c r="H26" s="56">
        <v>49.2</v>
      </c>
      <c r="I26" s="38">
        <v>95051</v>
      </c>
      <c r="J26" s="52">
        <f t="shared" ref="J26" si="35">I26/260/6.5</f>
        <v>56.243195266272195</v>
      </c>
      <c r="K26" s="57">
        <v>50.19</v>
      </c>
    </row>
    <row r="27" spans="1:11" x14ac:dyDescent="0.3">
      <c r="A27" s="70">
        <v>20</v>
      </c>
      <c r="B27" s="38">
        <v>91023</v>
      </c>
      <c r="C27" s="52">
        <f t="shared" si="0"/>
        <v>53.85976331360947</v>
      </c>
      <c r="D27" s="38">
        <v>92844</v>
      </c>
      <c r="E27" s="52">
        <f t="shared" si="0"/>
        <v>54.937278106508877</v>
      </c>
      <c r="F27" s="38">
        <v>94704</v>
      </c>
      <c r="G27" s="52">
        <f t="shared" ref="G27" si="36">F27/260/6.5</f>
        <v>56.037869822485206</v>
      </c>
      <c r="H27" s="56">
        <v>49.2</v>
      </c>
      <c r="I27" s="38">
        <v>96600</v>
      </c>
      <c r="J27" s="52">
        <f t="shared" ref="J27" si="37">I27/260/6.5</f>
        <v>57.159763313609467</v>
      </c>
      <c r="K27" s="57">
        <v>50.19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80EB-992D-4CD3-823A-33AE6B1EC4A5}">
  <dimension ref="A1:V55"/>
  <sheetViews>
    <sheetView topLeftCell="J1" workbookViewId="0">
      <selection activeCell="W13" sqref="W13"/>
    </sheetView>
  </sheetViews>
  <sheetFormatPr baseColWidth="10" defaultRowHeight="14.4" x14ac:dyDescent="0.3"/>
  <cols>
    <col min="1" max="1" width="7.6640625" bestFit="1" customWidth="1"/>
    <col min="2" max="2" width="12.77734375" bestFit="1" customWidth="1"/>
    <col min="3" max="3" width="23.77734375" customWidth="1"/>
    <col min="4" max="4" width="12.77734375" bestFit="1" customWidth="1"/>
    <col min="5" max="5" width="23.77734375" customWidth="1"/>
    <col min="6" max="6" width="12.77734375" bestFit="1" customWidth="1"/>
    <col min="7" max="7" width="13.109375" bestFit="1" customWidth="1"/>
    <col min="8" max="8" width="12.77734375" bestFit="1" customWidth="1"/>
    <col min="9" max="9" width="13.109375" bestFit="1" customWidth="1"/>
    <col min="10" max="10" width="12.88671875" bestFit="1" customWidth="1"/>
    <col min="11" max="11" width="13.109375" bestFit="1" customWidth="1"/>
    <col min="12" max="12" width="12.88671875" bestFit="1" customWidth="1"/>
    <col min="13" max="13" width="13.109375" bestFit="1" customWidth="1"/>
    <col min="14" max="14" width="12.88671875" bestFit="1" customWidth="1"/>
    <col min="15" max="15" width="13.109375" bestFit="1" customWidth="1"/>
    <col min="16" max="16" width="12.88671875" bestFit="1" customWidth="1"/>
    <col min="17" max="17" width="13.109375" bestFit="1" customWidth="1"/>
    <col min="18" max="18" width="12.88671875" bestFit="1" customWidth="1"/>
    <col min="19" max="19" width="13.109375" bestFit="1" customWidth="1"/>
    <col min="20" max="20" width="12.88671875" bestFit="1" customWidth="1"/>
    <col min="21" max="21" width="13.109375" bestFit="1" customWidth="1"/>
    <col min="22" max="22" width="12.21875" bestFit="1" customWidth="1"/>
  </cols>
  <sheetData>
    <row r="1" spans="1:22" ht="15.6" x14ac:dyDescent="0.3">
      <c r="I1" s="68" t="s">
        <v>31</v>
      </c>
    </row>
    <row r="2" spans="1:22" x14ac:dyDescent="0.3">
      <c r="A2" t="s">
        <v>31</v>
      </c>
    </row>
    <row r="3" spans="1:22" ht="15.6" x14ac:dyDescent="0.3">
      <c r="A3" s="7"/>
      <c r="B3" s="14"/>
      <c r="C3" s="14"/>
      <c r="D3" s="16"/>
      <c r="E3" s="7"/>
      <c r="F3" s="2"/>
      <c r="H3" s="2"/>
      <c r="J3" s="4" t="s">
        <v>8</v>
      </c>
      <c r="K3" s="65"/>
      <c r="L3" s="4" t="s">
        <v>9</v>
      </c>
      <c r="M3" s="65"/>
      <c r="N3" s="4" t="s">
        <v>10</v>
      </c>
      <c r="O3" s="65"/>
      <c r="P3" s="4" t="s">
        <v>11</v>
      </c>
      <c r="Q3" s="65"/>
      <c r="R3" s="4" t="s">
        <v>34</v>
      </c>
      <c r="S3" s="65"/>
      <c r="T3" s="4" t="s">
        <v>35</v>
      </c>
      <c r="U3" s="65"/>
      <c r="V3" s="4" t="s">
        <v>36</v>
      </c>
    </row>
    <row r="4" spans="1:22" s="7" customFormat="1" x14ac:dyDescent="0.3">
      <c r="A4" s="7" t="s">
        <v>14</v>
      </c>
      <c r="B4" s="14" t="s">
        <v>18</v>
      </c>
      <c r="C4" s="14"/>
      <c r="D4" s="17" t="s">
        <v>17</v>
      </c>
      <c r="F4" s="16" t="s">
        <v>16</v>
      </c>
      <c r="G4" s="14"/>
      <c r="H4" s="16" t="s">
        <v>15</v>
      </c>
      <c r="I4" s="14"/>
      <c r="J4" s="8" t="s">
        <v>0</v>
      </c>
      <c r="K4" s="10" t="s">
        <v>5</v>
      </c>
      <c r="L4" s="8" t="s">
        <v>1</v>
      </c>
      <c r="M4" s="10" t="s">
        <v>5</v>
      </c>
      <c r="N4" s="8" t="s">
        <v>2</v>
      </c>
      <c r="O4" s="9" t="s">
        <v>5</v>
      </c>
      <c r="P4" s="11" t="s">
        <v>22</v>
      </c>
      <c r="Q4" s="10" t="s">
        <v>5</v>
      </c>
      <c r="R4" s="8" t="s">
        <v>32</v>
      </c>
      <c r="S4" s="66" t="s">
        <v>5</v>
      </c>
      <c r="T4" s="8" t="s">
        <v>33</v>
      </c>
      <c r="U4" s="9" t="s">
        <v>5</v>
      </c>
      <c r="V4" s="8" t="s">
        <v>3</v>
      </c>
    </row>
    <row r="5" spans="1:22" s="7" customFormat="1" x14ac:dyDescent="0.3">
      <c r="B5" s="18">
        <v>42460</v>
      </c>
      <c r="C5" s="14"/>
      <c r="D5" s="17">
        <v>42825</v>
      </c>
      <c r="F5" s="17">
        <v>43190</v>
      </c>
      <c r="G5" s="14"/>
      <c r="H5" s="17">
        <v>43556</v>
      </c>
      <c r="I5" s="14"/>
      <c r="J5" s="11">
        <v>43921</v>
      </c>
      <c r="K5" s="10" t="s">
        <v>6</v>
      </c>
      <c r="L5" s="11">
        <v>44286</v>
      </c>
      <c r="M5" s="10" t="s">
        <v>12</v>
      </c>
      <c r="N5" s="59">
        <v>44742</v>
      </c>
      <c r="O5" s="9" t="s">
        <v>13</v>
      </c>
      <c r="P5" s="11">
        <v>44651</v>
      </c>
      <c r="Q5" s="10" t="s">
        <v>37</v>
      </c>
      <c r="R5" s="59">
        <v>44742</v>
      </c>
      <c r="S5" s="66" t="s">
        <v>38</v>
      </c>
      <c r="T5" s="11">
        <v>45014</v>
      </c>
      <c r="U5" s="9" t="s">
        <v>39</v>
      </c>
      <c r="V5" s="11">
        <v>45015</v>
      </c>
    </row>
    <row r="6" spans="1:22" x14ac:dyDescent="0.3">
      <c r="A6" s="7"/>
      <c r="B6" s="14"/>
      <c r="C6" s="14"/>
      <c r="D6" s="16"/>
      <c r="E6" s="7"/>
      <c r="F6" s="2"/>
      <c r="H6" s="2"/>
      <c r="J6" s="3" t="s">
        <v>4</v>
      </c>
      <c r="K6" s="6" t="s">
        <v>7</v>
      </c>
      <c r="L6" s="3" t="s">
        <v>4</v>
      </c>
      <c r="M6" s="6" t="s">
        <v>7</v>
      </c>
      <c r="N6" s="3" t="s">
        <v>4</v>
      </c>
      <c r="O6" s="5" t="s">
        <v>7</v>
      </c>
      <c r="P6" s="3" t="s">
        <v>4</v>
      </c>
      <c r="Q6" s="6" t="s">
        <v>7</v>
      </c>
      <c r="R6" s="2"/>
      <c r="S6" s="67" t="s">
        <v>7</v>
      </c>
      <c r="T6" s="2"/>
      <c r="U6" s="5" t="s">
        <v>7</v>
      </c>
      <c r="V6" s="2"/>
    </row>
    <row r="7" spans="1:22" x14ac:dyDescent="0.3">
      <c r="A7">
        <v>1</v>
      </c>
      <c r="B7">
        <v>65.319999999999993</v>
      </c>
      <c r="D7">
        <v>66.3</v>
      </c>
      <c r="F7">
        <v>67.459999999999994</v>
      </c>
      <c r="H7">
        <v>68.81</v>
      </c>
      <c r="J7" s="61">
        <v>70.540000000000006</v>
      </c>
      <c r="K7" s="62">
        <f>(L7-J7)/J7*100</f>
        <v>1.9988658916926516</v>
      </c>
      <c r="L7" s="61">
        <v>71.95</v>
      </c>
      <c r="M7" s="62">
        <f>(N7-L7)/L7*100</f>
        <v>2.0013898540653199</v>
      </c>
      <c r="N7" s="61">
        <v>73.39</v>
      </c>
      <c r="O7" s="63">
        <f>(P7-N7)/N7*100</f>
        <v>5.000681291729121</v>
      </c>
      <c r="P7" s="61">
        <v>77.06</v>
      </c>
      <c r="Q7" s="62">
        <f>(R7-P7)/P7*100</f>
        <v>1.9984427718660678</v>
      </c>
      <c r="R7" s="61">
        <v>78.599999999999994</v>
      </c>
      <c r="S7" s="64">
        <f>(T7-R7)/R7*100</f>
        <v>0</v>
      </c>
      <c r="T7" s="61">
        <v>78.599999999999994</v>
      </c>
      <c r="U7" s="63">
        <f>(V7-T7)/T7*100</f>
        <v>4.2366412213740618</v>
      </c>
      <c r="V7" s="61">
        <v>81.93</v>
      </c>
    </row>
    <row r="8" spans="1:22" x14ac:dyDescent="0.3">
      <c r="A8">
        <v>2</v>
      </c>
      <c r="J8" s="60"/>
      <c r="K8" s="60"/>
      <c r="L8" s="60"/>
      <c r="M8" s="60"/>
      <c r="N8" s="60"/>
      <c r="O8" s="60"/>
      <c r="P8" s="61">
        <v>79.06</v>
      </c>
      <c r="Q8" s="62">
        <f t="shared" ref="Q8:Q10" si="0">(R8-P8)/P8*100</f>
        <v>1.9984821654439644</v>
      </c>
      <c r="R8" s="61">
        <v>80.64</v>
      </c>
      <c r="S8" s="64">
        <f t="shared" ref="S8:S10" si="1">(T8-R8)/R8*100</f>
        <v>0.16121031746031181</v>
      </c>
      <c r="T8" s="61">
        <v>80.77</v>
      </c>
      <c r="U8" s="63">
        <f t="shared" ref="U8:U11" si="2">(V8-T8)/T8*100</f>
        <v>4.4447195740992989</v>
      </c>
      <c r="V8" s="61">
        <v>84.36</v>
      </c>
    </row>
    <row r="9" spans="1:22" x14ac:dyDescent="0.3">
      <c r="A9">
        <v>3</v>
      </c>
      <c r="J9" s="60"/>
      <c r="K9" s="60"/>
      <c r="L9" s="60"/>
      <c r="M9" s="60"/>
      <c r="N9" s="60"/>
      <c r="O9" s="60"/>
      <c r="P9" s="61">
        <v>81.11</v>
      </c>
      <c r="Q9" s="62">
        <f t="shared" si="0"/>
        <v>1.9972876340771848</v>
      </c>
      <c r="R9" s="61">
        <v>82.73</v>
      </c>
      <c r="S9" s="64">
        <f t="shared" si="1"/>
        <v>0.32636286715822072</v>
      </c>
      <c r="T9" s="61">
        <v>83</v>
      </c>
      <c r="U9" s="63">
        <f t="shared" si="2"/>
        <v>4.6506024096385534</v>
      </c>
      <c r="V9" s="61">
        <v>86.86</v>
      </c>
    </row>
    <row r="10" spans="1:22" x14ac:dyDescent="0.3">
      <c r="A10">
        <v>4</v>
      </c>
      <c r="J10" s="60"/>
      <c r="K10" s="60"/>
      <c r="L10" s="60"/>
      <c r="M10" s="60"/>
      <c r="N10" s="60"/>
      <c r="O10" s="60"/>
      <c r="P10" s="61">
        <v>83.22</v>
      </c>
      <c r="Q10" s="62">
        <f t="shared" si="0"/>
        <v>1.9947128094208084</v>
      </c>
      <c r="R10" s="61">
        <v>84.88</v>
      </c>
      <c r="S10" s="64">
        <f t="shared" si="1"/>
        <v>0.48303487276155849</v>
      </c>
      <c r="T10" s="61">
        <v>85.29</v>
      </c>
      <c r="U10" s="63">
        <f t="shared" si="2"/>
        <v>4.8657521397584604</v>
      </c>
      <c r="V10" s="61">
        <v>89.44</v>
      </c>
    </row>
    <row r="11" spans="1:22" x14ac:dyDescent="0.3">
      <c r="A11">
        <v>5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1">
        <v>87.64</v>
      </c>
      <c r="U11" s="63">
        <f t="shared" si="2"/>
        <v>5.0775901414879083</v>
      </c>
      <c r="V11" s="61">
        <v>92.09</v>
      </c>
    </row>
    <row r="12" spans="1:22" x14ac:dyDescent="0.3">
      <c r="A12">
        <v>6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1">
        <v>94.83</v>
      </c>
    </row>
    <row r="13" spans="1:22" x14ac:dyDescent="0.3">
      <c r="I13" t="s">
        <v>42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1"/>
    </row>
    <row r="14" spans="1:22" x14ac:dyDescent="0.3">
      <c r="J14" s="60">
        <f>((J28-J7)/J7)*100</f>
        <v>17.025800963992047</v>
      </c>
      <c r="K14" s="60"/>
      <c r="L14" s="60">
        <f t="shared" ref="L14:V14" si="3">((L28-L7)/L7)*100</f>
        <v>17.025712300208479</v>
      </c>
      <c r="M14" s="60"/>
      <c r="N14" s="60">
        <f t="shared" si="3"/>
        <v>17.018667393377836</v>
      </c>
      <c r="O14" s="60"/>
      <c r="P14" s="60">
        <f t="shared" si="3"/>
        <v>17.012717363093692</v>
      </c>
      <c r="Q14" s="60"/>
      <c r="R14" s="60">
        <f t="shared" si="3"/>
        <v>17.010178117048351</v>
      </c>
      <c r="S14" s="60"/>
      <c r="T14" s="60">
        <f t="shared" si="3"/>
        <v>17.010178117048351</v>
      </c>
      <c r="U14" s="60"/>
      <c r="V14" s="60">
        <f t="shared" si="3"/>
        <v>16.233369949957279</v>
      </c>
    </row>
    <row r="15" spans="1:22" x14ac:dyDescent="0.3">
      <c r="J15" s="60"/>
      <c r="K15" s="60"/>
      <c r="L15" s="60"/>
      <c r="M15" s="60"/>
      <c r="N15" s="60"/>
      <c r="O15" s="60"/>
      <c r="P15" s="60">
        <f t="shared" ref="P15:V15" si="4">((P29-P8)/P8)*100</f>
        <v>16.291424234758406</v>
      </c>
      <c r="Q15" s="60"/>
      <c r="R15" s="60">
        <f t="shared" si="4"/>
        <v>16.294642857142858</v>
      </c>
      <c r="S15" s="60"/>
      <c r="T15" s="60">
        <f t="shared" si="4"/>
        <v>16.342701498080974</v>
      </c>
      <c r="U15" s="60"/>
      <c r="V15" s="60">
        <f t="shared" si="4"/>
        <v>15.825035561877659</v>
      </c>
    </row>
    <row r="16" spans="1:22" x14ac:dyDescent="0.3">
      <c r="J16" s="60"/>
      <c r="K16" s="60"/>
      <c r="L16" s="60"/>
      <c r="M16" s="60"/>
      <c r="N16" s="60"/>
      <c r="O16" s="60"/>
      <c r="P16" s="60">
        <f t="shared" ref="P16:V16" si="5">((P30-P9)/P9)*100</f>
        <v>15.571446184194299</v>
      </c>
      <c r="Q16" s="60"/>
      <c r="R16" s="60">
        <f t="shared" si="5"/>
        <v>15.568717514807199</v>
      </c>
      <c r="S16" s="60"/>
      <c r="T16" s="60">
        <f t="shared" si="5"/>
        <v>15.686746987951802</v>
      </c>
      <c r="U16" s="60"/>
      <c r="V16" s="60">
        <f t="shared" si="5"/>
        <v>15.427124107759621</v>
      </c>
    </row>
    <row r="17" spans="9:22" x14ac:dyDescent="0.3">
      <c r="J17" s="60"/>
      <c r="K17" s="60"/>
      <c r="L17" s="60"/>
      <c r="M17" s="60"/>
      <c r="N17" s="60"/>
      <c r="O17" s="60"/>
      <c r="P17" s="60">
        <f t="shared" ref="P17:V17" si="6">((P31-P10)/P10)*100</f>
        <v>14.852198990627253</v>
      </c>
      <c r="Q17" s="60"/>
      <c r="R17" s="60">
        <f t="shared" si="6"/>
        <v>14.85626767200754</v>
      </c>
      <c r="S17" s="60"/>
      <c r="T17" s="60">
        <f t="shared" si="6"/>
        <v>15.031070465470739</v>
      </c>
      <c r="U17" s="60"/>
      <c r="V17" s="60">
        <f t="shared" si="6"/>
        <v>15.026833631484793</v>
      </c>
    </row>
    <row r="18" spans="9:22" x14ac:dyDescent="0.3"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>
        <f t="shared" ref="T18:V18" si="7">((T32-T11)/T11)*100</f>
        <v>14.388407120036511</v>
      </c>
      <c r="U18" s="60"/>
      <c r="V18" s="60">
        <f t="shared" si="7"/>
        <v>14.626995330654793</v>
      </c>
    </row>
    <row r="19" spans="9:22" x14ac:dyDescent="0.3"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>
        <f t="shared" ref="V19" si="8">((V33-V12)/V12)*100</f>
        <v>14.225456079299795</v>
      </c>
    </row>
    <row r="20" spans="9:22" x14ac:dyDescent="0.3"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2" spans="9:22" ht="15.6" x14ac:dyDescent="0.3">
      <c r="I22" s="68" t="s">
        <v>40</v>
      </c>
    </row>
    <row r="24" spans="9:22" ht="15.6" x14ac:dyDescent="0.3">
      <c r="J24" s="4" t="s">
        <v>8</v>
      </c>
      <c r="K24" s="65"/>
      <c r="L24" s="4" t="s">
        <v>9</v>
      </c>
      <c r="M24" s="65"/>
      <c r="N24" s="4" t="s">
        <v>10</v>
      </c>
      <c r="O24" s="65"/>
      <c r="P24" s="4" t="s">
        <v>11</v>
      </c>
      <c r="Q24" s="65"/>
      <c r="R24" s="4" t="s">
        <v>34</v>
      </c>
      <c r="S24" s="65"/>
      <c r="T24" s="4" t="s">
        <v>35</v>
      </c>
      <c r="U24" s="65"/>
      <c r="V24" s="4" t="s">
        <v>36</v>
      </c>
    </row>
    <row r="25" spans="9:22" x14ac:dyDescent="0.3">
      <c r="I25" s="14"/>
      <c r="J25" s="8" t="s">
        <v>0</v>
      </c>
      <c r="K25" s="10" t="s">
        <v>5</v>
      </c>
      <c r="L25" s="8" t="s">
        <v>1</v>
      </c>
      <c r="M25" s="10" t="s">
        <v>5</v>
      </c>
      <c r="N25" s="8" t="s">
        <v>2</v>
      </c>
      <c r="O25" s="9" t="s">
        <v>5</v>
      </c>
      <c r="P25" s="11" t="s">
        <v>22</v>
      </c>
      <c r="Q25" s="10" t="s">
        <v>5</v>
      </c>
      <c r="R25" s="8" t="s">
        <v>32</v>
      </c>
      <c r="S25" s="66" t="s">
        <v>5</v>
      </c>
      <c r="T25" s="8" t="s">
        <v>33</v>
      </c>
      <c r="U25" s="9" t="s">
        <v>5</v>
      </c>
      <c r="V25" s="8" t="s">
        <v>3</v>
      </c>
    </row>
    <row r="26" spans="9:22" x14ac:dyDescent="0.3">
      <c r="I26" s="14"/>
      <c r="J26" s="11">
        <v>43921</v>
      </c>
      <c r="K26" s="10" t="s">
        <v>6</v>
      </c>
      <c r="L26" s="11">
        <v>44286</v>
      </c>
      <c r="M26" s="10" t="s">
        <v>12</v>
      </c>
      <c r="N26" s="59">
        <v>44742</v>
      </c>
      <c r="O26" s="9" t="s">
        <v>13</v>
      </c>
      <c r="P26" s="11">
        <v>44651</v>
      </c>
      <c r="Q26" s="10" t="s">
        <v>37</v>
      </c>
      <c r="R26" s="59">
        <v>44742</v>
      </c>
      <c r="S26" s="66" t="s">
        <v>38</v>
      </c>
      <c r="T26" s="11">
        <v>45014</v>
      </c>
      <c r="U26" s="9" t="s">
        <v>39</v>
      </c>
      <c r="V26" s="11">
        <v>45015</v>
      </c>
    </row>
    <row r="27" spans="9:22" x14ac:dyDescent="0.3">
      <c r="J27" s="3" t="s">
        <v>4</v>
      </c>
      <c r="K27" s="6" t="s">
        <v>7</v>
      </c>
      <c r="L27" s="3" t="s">
        <v>4</v>
      </c>
      <c r="M27" s="6" t="s">
        <v>7</v>
      </c>
      <c r="N27" s="3" t="s">
        <v>4</v>
      </c>
      <c r="O27" s="5" t="s">
        <v>7</v>
      </c>
      <c r="P27" s="3" t="s">
        <v>4</v>
      </c>
      <c r="Q27" s="6" t="s">
        <v>7</v>
      </c>
      <c r="R27" s="2"/>
      <c r="S27" s="67" t="s">
        <v>7</v>
      </c>
      <c r="T27" s="2"/>
      <c r="U27" s="5" t="s">
        <v>7</v>
      </c>
      <c r="V27" s="2"/>
    </row>
    <row r="28" spans="9:22" x14ac:dyDescent="0.3">
      <c r="J28" s="61">
        <v>82.55</v>
      </c>
      <c r="K28" s="62">
        <f>(L28-J28)/J28*100</f>
        <v>1.9987886129618482</v>
      </c>
      <c r="L28" s="61">
        <v>84.2</v>
      </c>
      <c r="M28" s="62">
        <f>(N28-L28)/L28*100</f>
        <v>1.9952494061757631</v>
      </c>
      <c r="N28" s="61">
        <v>85.88</v>
      </c>
      <c r="O28" s="63">
        <f>(P28-N28)/N28*100</f>
        <v>4.9953423381462585</v>
      </c>
      <c r="P28" s="61">
        <v>90.17</v>
      </c>
      <c r="Q28" s="62">
        <f>(R28-P28)/P28*100</f>
        <v>1.9962293445713621</v>
      </c>
      <c r="R28" s="61">
        <v>91.97</v>
      </c>
      <c r="S28" s="64">
        <f>(T28-R28)/R28*100</f>
        <v>0</v>
      </c>
      <c r="T28" s="61">
        <v>91.97</v>
      </c>
      <c r="U28" s="63">
        <f>(V28-T28)/T28*100</f>
        <v>3.5446341198216866</v>
      </c>
      <c r="V28" s="61">
        <v>95.23</v>
      </c>
    </row>
    <row r="29" spans="9:22" x14ac:dyDescent="0.3">
      <c r="J29" s="60"/>
      <c r="K29" s="60"/>
      <c r="L29" s="60"/>
      <c r="M29" s="60"/>
      <c r="N29" s="60"/>
      <c r="O29" s="60"/>
      <c r="P29" s="61">
        <v>91.94</v>
      </c>
      <c r="Q29" s="62">
        <f t="shared" ref="Q29:Q31" si="9">(R29-P29)/P29*100</f>
        <v>2.0013051990428576</v>
      </c>
      <c r="R29" s="61">
        <v>93.78</v>
      </c>
      <c r="S29" s="64">
        <f t="shared" ref="S29:S31" si="10">(T29-R29)/R29*100</f>
        <v>0.20260183407975874</v>
      </c>
      <c r="T29" s="61">
        <v>93.97</v>
      </c>
      <c r="U29" s="63">
        <f t="shared" ref="U29:U32" si="11">(V29-T29)/T29*100</f>
        <v>3.9799936149835</v>
      </c>
      <c r="V29" s="61">
        <v>97.71</v>
      </c>
    </row>
    <row r="30" spans="9:22" x14ac:dyDescent="0.3">
      <c r="J30" s="60"/>
      <c r="K30" s="60"/>
      <c r="L30" s="60"/>
      <c r="M30" s="60"/>
      <c r="N30" s="60"/>
      <c r="O30" s="60"/>
      <c r="P30" s="61">
        <v>93.74</v>
      </c>
      <c r="Q30" s="62">
        <f t="shared" si="9"/>
        <v>1.9948794538084111</v>
      </c>
      <c r="R30" s="61">
        <v>95.61</v>
      </c>
      <c r="S30" s="64">
        <f t="shared" si="10"/>
        <v>0.42882543666980089</v>
      </c>
      <c r="T30" s="61">
        <v>96.02</v>
      </c>
      <c r="U30" s="63">
        <f t="shared" si="11"/>
        <v>4.4157467194334608</v>
      </c>
      <c r="V30" s="61">
        <v>100.26</v>
      </c>
    </row>
    <row r="31" spans="9:22" x14ac:dyDescent="0.3">
      <c r="J31" s="60"/>
      <c r="K31" s="60"/>
      <c r="L31" s="60"/>
      <c r="M31" s="60"/>
      <c r="N31" s="60"/>
      <c r="O31" s="60"/>
      <c r="P31" s="61">
        <v>95.58</v>
      </c>
      <c r="Q31" s="62">
        <f t="shared" si="9"/>
        <v>1.9983260096254409</v>
      </c>
      <c r="R31" s="61">
        <v>97.49</v>
      </c>
      <c r="S31" s="64">
        <f t="shared" si="10"/>
        <v>0.63596266283721881</v>
      </c>
      <c r="T31" s="61">
        <v>98.11</v>
      </c>
      <c r="U31" s="63">
        <f t="shared" si="11"/>
        <v>4.8618897156253142</v>
      </c>
      <c r="V31" s="61">
        <v>102.88</v>
      </c>
    </row>
    <row r="32" spans="9:22" x14ac:dyDescent="0.3"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>
        <v>100.25</v>
      </c>
      <c r="U32" s="63">
        <f t="shared" si="11"/>
        <v>5.2967581047381573</v>
      </c>
      <c r="V32" s="61">
        <v>105.56</v>
      </c>
    </row>
    <row r="33" spans="9:22" x14ac:dyDescent="0.3"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1">
        <v>108.32</v>
      </c>
    </row>
    <row r="34" spans="9:22" x14ac:dyDescent="0.3"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1"/>
    </row>
    <row r="35" spans="9:22" x14ac:dyDescent="0.3">
      <c r="I35" t="s">
        <v>43</v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1"/>
    </row>
    <row r="36" spans="9:22" x14ac:dyDescent="0.3">
      <c r="J36" s="60">
        <f>((J50-J28)/J28)*100</f>
        <v>23.949121744397331</v>
      </c>
      <c r="K36" s="60"/>
      <c r="L36" s="60">
        <f t="shared" ref="L36:V36" si="12">((L50-L28)/L28)*100</f>
        <v>23.954869358669832</v>
      </c>
      <c r="M36" s="60"/>
      <c r="N36" s="60">
        <f t="shared" si="12"/>
        <v>23.963670237540754</v>
      </c>
      <c r="O36" s="60"/>
      <c r="P36" s="60">
        <f t="shared" si="12"/>
        <v>18.065875568370846</v>
      </c>
      <c r="Q36" s="60"/>
      <c r="R36" s="60">
        <f t="shared" si="12"/>
        <v>18.07111014461238</v>
      </c>
      <c r="S36" s="60"/>
      <c r="T36" s="60">
        <f t="shared" si="12"/>
        <v>18.07111014461238</v>
      </c>
      <c r="U36" s="60"/>
      <c r="V36" s="60">
        <f t="shared" si="12"/>
        <v>14.029192481360914</v>
      </c>
    </row>
    <row r="37" spans="9:22" x14ac:dyDescent="0.3">
      <c r="J37" s="60"/>
      <c r="K37" s="60"/>
      <c r="L37" s="60"/>
      <c r="M37" s="60"/>
      <c r="N37" s="60"/>
      <c r="O37" s="60"/>
      <c r="P37" s="60">
        <f t="shared" ref="P37:V37" si="13">((P51-P29)/P29)*100</f>
        <v>17.685447030672183</v>
      </c>
      <c r="Q37" s="60"/>
      <c r="R37" s="60">
        <f t="shared" si="13"/>
        <v>17.679675837065471</v>
      </c>
      <c r="S37" s="60"/>
      <c r="T37" s="60">
        <f t="shared" si="13"/>
        <v>17.80355432584868</v>
      </c>
      <c r="U37" s="60"/>
      <c r="V37" s="60">
        <f t="shared" si="13"/>
        <v>13.478661344795828</v>
      </c>
    </row>
    <row r="38" spans="9:22" x14ac:dyDescent="0.3">
      <c r="J38" s="60"/>
      <c r="K38" s="60"/>
      <c r="L38" s="60"/>
      <c r="M38" s="60"/>
      <c r="N38" s="60"/>
      <c r="O38" s="60"/>
      <c r="P38" s="60">
        <f t="shared" ref="P38:V38" si="14">((P52-P30)/P30)*100</f>
        <v>17.313846810326439</v>
      </c>
      <c r="Q38" s="60"/>
      <c r="R38" s="60">
        <f t="shared" si="14"/>
        <v>17.320363978663323</v>
      </c>
      <c r="S38" s="60"/>
      <c r="T38" s="60">
        <f t="shared" si="14"/>
        <v>17.527598416996458</v>
      </c>
      <c r="U38" s="60"/>
      <c r="V38" s="60">
        <f t="shared" si="14"/>
        <v>12.926391382405738</v>
      </c>
    </row>
    <row r="39" spans="9:22" x14ac:dyDescent="0.3">
      <c r="J39" s="60"/>
      <c r="K39" s="60"/>
      <c r="L39" s="60"/>
      <c r="M39" s="60"/>
      <c r="N39" s="60"/>
      <c r="O39" s="60"/>
      <c r="P39" s="60">
        <f t="shared" ref="P39:V39" si="15">((P53-P31)/P31)*100</f>
        <v>16.949152542372882</v>
      </c>
      <c r="Q39" s="60"/>
      <c r="R39" s="60">
        <f t="shared" si="15"/>
        <v>16.955585188224433</v>
      </c>
      <c r="S39" s="60"/>
      <c r="T39" s="60">
        <f t="shared" si="15"/>
        <v>17.256141066150246</v>
      </c>
      <c r="U39" s="60"/>
      <c r="V39" s="60">
        <f t="shared" si="15"/>
        <v>12.373639191290829</v>
      </c>
    </row>
    <row r="40" spans="9:22" x14ac:dyDescent="0.3"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>
        <f t="shared" ref="T40:V40" si="16">((T54-T32)/T32)*100</f>
        <v>16.987531172069826</v>
      </c>
      <c r="U40" s="60"/>
      <c r="V40" s="60">
        <f t="shared" si="16"/>
        <v>11.832133383857517</v>
      </c>
    </row>
    <row r="41" spans="9:22" x14ac:dyDescent="0.3"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>
        <f t="shared" ref="V41" si="17">((V55-V33)/V33)*100</f>
        <v>11.2721565731167</v>
      </c>
    </row>
    <row r="42" spans="9:22" x14ac:dyDescent="0.3"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</row>
    <row r="43" spans="9:22" x14ac:dyDescent="0.3"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</row>
    <row r="44" spans="9:22" ht="15.6" x14ac:dyDescent="0.3">
      <c r="I44" s="68" t="s">
        <v>41</v>
      </c>
    </row>
    <row r="46" spans="9:22" ht="15.6" x14ac:dyDescent="0.3">
      <c r="J46" s="4" t="s">
        <v>8</v>
      </c>
      <c r="K46" s="65"/>
      <c r="L46" s="4" t="s">
        <v>9</v>
      </c>
      <c r="M46" s="65"/>
      <c r="N46" s="4" t="s">
        <v>10</v>
      </c>
      <c r="O46" s="65"/>
      <c r="P46" s="4" t="s">
        <v>11</v>
      </c>
      <c r="Q46" s="65"/>
      <c r="R46" s="4" t="s">
        <v>34</v>
      </c>
      <c r="S46" s="65"/>
      <c r="T46" s="4" t="s">
        <v>35</v>
      </c>
      <c r="U46" s="65"/>
      <c r="V46" s="4" t="s">
        <v>36</v>
      </c>
    </row>
    <row r="47" spans="9:22" x14ac:dyDescent="0.3">
      <c r="I47" s="14"/>
      <c r="J47" s="8" t="s">
        <v>0</v>
      </c>
      <c r="K47" s="10" t="s">
        <v>5</v>
      </c>
      <c r="L47" s="8" t="s">
        <v>1</v>
      </c>
      <c r="M47" s="10" t="s">
        <v>5</v>
      </c>
      <c r="N47" s="8" t="s">
        <v>2</v>
      </c>
      <c r="O47" s="66" t="s">
        <v>5</v>
      </c>
      <c r="P47" s="11" t="s">
        <v>22</v>
      </c>
      <c r="Q47" s="10" t="s">
        <v>5</v>
      </c>
      <c r="R47" s="8" t="s">
        <v>32</v>
      </c>
      <c r="S47" s="66" t="s">
        <v>5</v>
      </c>
      <c r="T47" s="8" t="s">
        <v>33</v>
      </c>
      <c r="U47" s="66" t="s">
        <v>5</v>
      </c>
      <c r="V47" s="8" t="s">
        <v>3</v>
      </c>
    </row>
    <row r="48" spans="9:22" x14ac:dyDescent="0.3">
      <c r="I48" s="14"/>
      <c r="J48" s="11">
        <v>43921</v>
      </c>
      <c r="K48" s="10" t="s">
        <v>6</v>
      </c>
      <c r="L48" s="11">
        <v>44286</v>
      </c>
      <c r="M48" s="10" t="s">
        <v>12</v>
      </c>
      <c r="N48" s="59">
        <v>44742</v>
      </c>
      <c r="O48" s="66" t="s">
        <v>13</v>
      </c>
      <c r="P48" s="11">
        <v>44651</v>
      </c>
      <c r="Q48" s="10" t="s">
        <v>37</v>
      </c>
      <c r="R48" s="59">
        <v>44742</v>
      </c>
      <c r="S48" s="66" t="s">
        <v>38</v>
      </c>
      <c r="T48" s="11">
        <v>45014</v>
      </c>
      <c r="U48" s="66" t="s">
        <v>39</v>
      </c>
      <c r="V48" s="11">
        <v>45015</v>
      </c>
    </row>
    <row r="49" spans="10:22" x14ac:dyDescent="0.3">
      <c r="J49" s="3" t="s">
        <v>4</v>
      </c>
      <c r="K49" s="6" t="s">
        <v>7</v>
      </c>
      <c r="L49" s="3" t="s">
        <v>4</v>
      </c>
      <c r="M49" s="6" t="s">
        <v>7</v>
      </c>
      <c r="N49" s="3" t="s">
        <v>4</v>
      </c>
      <c r="O49" s="67" t="s">
        <v>7</v>
      </c>
      <c r="P49" s="3" t="s">
        <v>4</v>
      </c>
      <c r="Q49" s="6" t="s">
        <v>7</v>
      </c>
      <c r="R49" s="2"/>
      <c r="S49" s="67" t="s">
        <v>7</v>
      </c>
      <c r="T49" s="2"/>
      <c r="U49" s="67" t="s">
        <v>7</v>
      </c>
      <c r="V49" s="2"/>
    </row>
    <row r="50" spans="10:22" x14ac:dyDescent="0.3">
      <c r="J50" s="61">
        <v>102.32</v>
      </c>
      <c r="K50" s="62">
        <f>(L50-J50)/J50*100</f>
        <v>2.003518373729487</v>
      </c>
      <c r="L50" s="61">
        <v>104.37</v>
      </c>
      <c r="M50" s="62">
        <f>(N50-L50)/L50*100</f>
        <v>2.0024911372999799</v>
      </c>
      <c r="N50" s="61">
        <v>106.46</v>
      </c>
      <c r="O50" s="64">
        <f>(P50-N50)/N50*100</f>
        <v>0</v>
      </c>
      <c r="P50" s="61">
        <v>106.46</v>
      </c>
      <c r="Q50" s="62">
        <f>(R50-P50)/P50*100</f>
        <v>2.0007514559459043</v>
      </c>
      <c r="R50" s="61">
        <v>108.59</v>
      </c>
      <c r="S50" s="64">
        <f>(T50-R50)/R50*100</f>
        <v>0</v>
      </c>
      <c r="T50" s="61">
        <v>108.59</v>
      </c>
      <c r="U50" s="64">
        <f>(V50-T50)/T50*100</f>
        <v>0</v>
      </c>
      <c r="V50" s="61">
        <v>108.59</v>
      </c>
    </row>
    <row r="51" spans="10:22" x14ac:dyDescent="0.3">
      <c r="J51" s="60"/>
      <c r="K51" s="60"/>
      <c r="L51" s="60"/>
      <c r="M51" s="60"/>
      <c r="N51" s="60"/>
      <c r="O51" s="60"/>
      <c r="P51" s="61">
        <v>108.2</v>
      </c>
      <c r="Q51" s="62">
        <f t="shared" ref="Q51:Q53" si="18">(R51-P51)/P51*100</f>
        <v>1.9963031423290172</v>
      </c>
      <c r="R51" s="61">
        <v>110.36</v>
      </c>
      <c r="S51" s="64">
        <f t="shared" ref="S51:S53" si="19">(T51-R51)/R51*100</f>
        <v>0.30808263863719043</v>
      </c>
      <c r="T51" s="61">
        <v>110.7</v>
      </c>
      <c r="U51" s="64">
        <f t="shared" ref="U51:U54" si="20">(V51-T51)/T51*100</f>
        <v>0.1626016260162535</v>
      </c>
      <c r="V51" s="61">
        <v>110.88</v>
      </c>
    </row>
    <row r="52" spans="10:22" x14ac:dyDescent="0.3">
      <c r="J52" s="60"/>
      <c r="K52" s="60"/>
      <c r="L52" s="60"/>
      <c r="M52" s="60"/>
      <c r="N52" s="60"/>
      <c r="O52" s="60"/>
      <c r="P52" s="61">
        <v>109.97</v>
      </c>
      <c r="Q52" s="62">
        <f t="shared" si="18"/>
        <v>2.00054560334637</v>
      </c>
      <c r="R52" s="61">
        <v>112.17</v>
      </c>
      <c r="S52" s="64">
        <f t="shared" si="19"/>
        <v>0.60622269769099812</v>
      </c>
      <c r="T52" s="61">
        <v>112.85</v>
      </c>
      <c r="U52" s="64">
        <f t="shared" si="20"/>
        <v>0.32786885245902042</v>
      </c>
      <c r="V52" s="61">
        <v>113.22</v>
      </c>
    </row>
    <row r="53" spans="10:22" x14ac:dyDescent="0.3">
      <c r="J53" s="60"/>
      <c r="K53" s="60"/>
      <c r="L53" s="60"/>
      <c r="M53" s="60"/>
      <c r="N53" s="60"/>
      <c r="O53" s="60"/>
      <c r="P53" s="61">
        <v>111.78</v>
      </c>
      <c r="Q53" s="62">
        <f t="shared" si="18"/>
        <v>2.0039363034532069</v>
      </c>
      <c r="R53" s="61">
        <v>114.02</v>
      </c>
      <c r="S53" s="64">
        <f t="shared" si="19"/>
        <v>0.89457989826347162</v>
      </c>
      <c r="T53" s="61">
        <v>115.04</v>
      </c>
      <c r="U53" s="64">
        <f t="shared" si="20"/>
        <v>0.49547983310152394</v>
      </c>
      <c r="V53" s="61">
        <v>115.61</v>
      </c>
    </row>
    <row r="54" spans="10:22" x14ac:dyDescent="0.3"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1">
        <v>117.28</v>
      </c>
      <c r="U54" s="64">
        <f t="shared" si="20"/>
        <v>0.65654843110504435</v>
      </c>
      <c r="V54" s="61">
        <v>118.05</v>
      </c>
    </row>
    <row r="55" spans="10:22" x14ac:dyDescent="0.3"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1">
        <v>120.53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FFEF-6ADC-4E03-821C-1E864FE2A781}">
  <dimension ref="B1:S28"/>
  <sheetViews>
    <sheetView topLeftCell="B1" workbookViewId="0">
      <selection activeCell="O29" sqref="O29"/>
    </sheetView>
  </sheetViews>
  <sheetFormatPr baseColWidth="10" defaultRowHeight="14.4" x14ac:dyDescent="0.3"/>
  <cols>
    <col min="2" max="2" width="11.5546875" style="7"/>
    <col min="3" max="3" width="11.5546875" style="14"/>
    <col min="4" max="4" width="3.33203125" style="14" customWidth="1"/>
    <col min="5" max="5" width="11.5546875" style="14"/>
    <col min="6" max="6" width="11.5546875" style="7"/>
    <col min="12" max="12" width="12.77734375" customWidth="1"/>
    <col min="13" max="13" width="12.77734375" bestFit="1" customWidth="1"/>
    <col min="14" max="14" width="12.77734375" style="1" customWidth="1"/>
    <col min="15" max="15" width="12.77734375" bestFit="1" customWidth="1"/>
    <col min="16" max="16" width="12.77734375" style="1" customWidth="1"/>
    <col min="17" max="17" width="12.77734375" bestFit="1" customWidth="1"/>
    <col min="18" max="18" width="11.5546875" style="1"/>
    <col min="19" max="19" width="11.77734375" bestFit="1" customWidth="1"/>
  </cols>
  <sheetData>
    <row r="1" spans="2:19" ht="15.6" x14ac:dyDescent="0.3">
      <c r="E1" s="16"/>
      <c r="G1" s="2"/>
      <c r="I1" s="2"/>
      <c r="M1" s="4" t="s">
        <v>8</v>
      </c>
      <c r="O1" s="4" t="s">
        <v>9</v>
      </c>
      <c r="Q1" s="4" t="s">
        <v>10</v>
      </c>
      <c r="S1" s="4" t="s">
        <v>11</v>
      </c>
    </row>
    <row r="2" spans="2:19" s="7" customFormat="1" x14ac:dyDescent="0.3">
      <c r="B2" s="7" t="s">
        <v>14</v>
      </c>
      <c r="C2" s="14" t="s">
        <v>18</v>
      </c>
      <c r="D2" s="14"/>
      <c r="E2" s="17" t="s">
        <v>17</v>
      </c>
      <c r="G2" s="16" t="s">
        <v>16</v>
      </c>
      <c r="H2" s="14"/>
      <c r="I2" s="16" t="s">
        <v>15</v>
      </c>
      <c r="J2" s="14"/>
      <c r="K2" s="7" t="s">
        <v>14</v>
      </c>
      <c r="L2" s="19" t="s">
        <v>5</v>
      </c>
      <c r="M2" s="8" t="s">
        <v>0</v>
      </c>
      <c r="N2" s="9" t="s">
        <v>5</v>
      </c>
      <c r="O2" s="8" t="s">
        <v>1</v>
      </c>
      <c r="P2" s="10" t="s">
        <v>5</v>
      </c>
      <c r="Q2" s="8" t="s">
        <v>2</v>
      </c>
      <c r="R2" s="10" t="s">
        <v>5</v>
      </c>
      <c r="S2" s="8" t="s">
        <v>3</v>
      </c>
    </row>
    <row r="3" spans="2:19" s="7" customFormat="1" x14ac:dyDescent="0.3">
      <c r="C3" s="18">
        <v>42460</v>
      </c>
      <c r="D3" s="14"/>
      <c r="E3" s="17">
        <v>42825</v>
      </c>
      <c r="G3" s="17">
        <v>43190</v>
      </c>
      <c r="H3" s="14"/>
      <c r="I3" s="17">
        <v>43556</v>
      </c>
      <c r="J3" s="14"/>
      <c r="L3" s="19" t="s">
        <v>19</v>
      </c>
      <c r="M3" s="11">
        <v>43921</v>
      </c>
      <c r="N3" s="9" t="s">
        <v>6</v>
      </c>
      <c r="O3" s="11">
        <v>44286</v>
      </c>
      <c r="P3" s="10" t="s">
        <v>12</v>
      </c>
      <c r="Q3" s="11">
        <v>44651</v>
      </c>
      <c r="R3" s="10" t="s">
        <v>13</v>
      </c>
      <c r="S3" s="11">
        <v>44652</v>
      </c>
    </row>
    <row r="4" spans="2:19" x14ac:dyDescent="0.3">
      <c r="E4" s="16"/>
      <c r="G4" s="2"/>
      <c r="I4" s="2"/>
      <c r="K4" s="7"/>
      <c r="L4" s="13" t="s">
        <v>7</v>
      </c>
      <c r="M4" s="3" t="s">
        <v>4</v>
      </c>
      <c r="N4" s="5" t="s">
        <v>7</v>
      </c>
      <c r="O4" s="3" t="s">
        <v>4</v>
      </c>
      <c r="P4" s="6" t="s">
        <v>7</v>
      </c>
      <c r="Q4" s="3" t="s">
        <v>4</v>
      </c>
      <c r="R4" s="6" t="s">
        <v>7</v>
      </c>
      <c r="S4" s="3" t="s">
        <v>4</v>
      </c>
    </row>
    <row r="5" spans="2:19" x14ac:dyDescent="0.3">
      <c r="B5" s="7">
        <v>1</v>
      </c>
      <c r="C5" s="14">
        <v>39291</v>
      </c>
      <c r="D5" s="15"/>
      <c r="E5" s="16">
        <v>39880</v>
      </c>
      <c r="F5" s="12">
        <f>((E5-C5)/C5)*100</f>
        <v>1.4990710340790512</v>
      </c>
      <c r="G5" s="2">
        <v>40578</v>
      </c>
      <c r="H5" s="12">
        <f>((G5-E5)/E5)*100</f>
        <v>1.7502507522567701</v>
      </c>
      <c r="I5" s="2">
        <v>41390</v>
      </c>
      <c r="J5" s="6">
        <f>((I5-G5)/G5)*100</f>
        <v>2.0010843314111093</v>
      </c>
      <c r="K5" s="20">
        <v>1</v>
      </c>
      <c r="L5" s="21">
        <f t="shared" ref="L5:L24" si="0">((M5-I5)/I5)*100</f>
        <v>2.5151002657646777</v>
      </c>
      <c r="M5" s="22">
        <v>42431</v>
      </c>
      <c r="N5" s="23">
        <f t="shared" ref="N5:N24" si="1">((O5-M5)/M5)*100</f>
        <v>5.3969974782588199</v>
      </c>
      <c r="O5" s="22">
        <v>44721</v>
      </c>
      <c r="P5" s="24">
        <f t="shared" ref="P5:P24" si="2">((Q5-O5)/O5)*100</f>
        <v>1.9990608438988393</v>
      </c>
      <c r="Q5" s="22">
        <v>45615</v>
      </c>
      <c r="R5" s="24">
        <f t="shared" ref="R5:R24" si="3">((S5-Q5)/Q5)*100</f>
        <v>1.9993423216047352</v>
      </c>
      <c r="S5" s="22">
        <v>46527</v>
      </c>
    </row>
    <row r="6" spans="2:19" x14ac:dyDescent="0.3">
      <c r="B6" s="7">
        <v>2</v>
      </c>
      <c r="C6" s="14">
        <v>40961</v>
      </c>
      <c r="D6" s="15"/>
      <c r="E6" s="16">
        <v>41575</v>
      </c>
      <c r="F6" s="12">
        <f t="shared" ref="F6:J24" si="4">((E6-C6)/C6)*100</f>
        <v>1.4989868411415737</v>
      </c>
      <c r="G6" s="2">
        <v>42303</v>
      </c>
      <c r="H6" s="12">
        <f t="shared" si="4"/>
        <v>1.7510523150932051</v>
      </c>
      <c r="I6" s="2">
        <v>43149</v>
      </c>
      <c r="J6" s="6">
        <f t="shared" si="4"/>
        <v>1.9998581660875117</v>
      </c>
      <c r="K6" s="20">
        <v>2</v>
      </c>
      <c r="L6" s="21">
        <f t="shared" si="0"/>
        <v>2.5214952837840969</v>
      </c>
      <c r="M6" s="22">
        <v>44237</v>
      </c>
      <c r="N6" s="23">
        <f t="shared" si="1"/>
        <v>7.8486334968465314</v>
      </c>
      <c r="O6" s="22">
        <v>47709</v>
      </c>
      <c r="P6" s="24">
        <f t="shared" si="2"/>
        <v>1.999622712695718</v>
      </c>
      <c r="Q6" s="22">
        <v>48663</v>
      </c>
      <c r="R6" s="24">
        <f t="shared" si="3"/>
        <v>1.9994657131701703</v>
      </c>
      <c r="S6" s="22">
        <v>49636</v>
      </c>
    </row>
    <row r="7" spans="2:19" x14ac:dyDescent="0.3">
      <c r="B7" s="7">
        <v>3</v>
      </c>
      <c r="C7" s="14">
        <v>42703</v>
      </c>
      <c r="D7" s="15"/>
      <c r="E7" s="16">
        <v>43344</v>
      </c>
      <c r="F7" s="12">
        <f>((E7-C7)/C7)*100</f>
        <v>1.5010654989110834</v>
      </c>
      <c r="G7" s="2">
        <v>44103</v>
      </c>
      <c r="H7" s="12">
        <f>((G7-E7)/E7)*100</f>
        <v>1.7511074197120711</v>
      </c>
      <c r="I7" s="2">
        <v>44985</v>
      </c>
      <c r="J7" s="6">
        <f>((I7-G7)/G7)*100</f>
        <v>1.9998639548330046</v>
      </c>
      <c r="K7" s="20">
        <v>3</v>
      </c>
      <c r="L7" s="21">
        <f t="shared" si="0"/>
        <v>2.5163943536734465</v>
      </c>
      <c r="M7" s="22">
        <v>46117</v>
      </c>
      <c r="N7" s="23">
        <f t="shared" si="1"/>
        <v>10.367109742611184</v>
      </c>
      <c r="O7" s="22">
        <v>50898</v>
      </c>
      <c r="P7" s="24">
        <f t="shared" si="2"/>
        <v>2.0000785885496484</v>
      </c>
      <c r="Q7" s="22">
        <v>51916</v>
      </c>
      <c r="R7" s="24">
        <f t="shared" si="3"/>
        <v>1.9993836196933508</v>
      </c>
      <c r="S7" s="22">
        <v>52954</v>
      </c>
    </row>
    <row r="8" spans="2:19" x14ac:dyDescent="0.3">
      <c r="B8" s="7">
        <v>4</v>
      </c>
      <c r="C8" s="14">
        <v>44517</v>
      </c>
      <c r="D8" s="15"/>
      <c r="E8" s="16">
        <v>45185</v>
      </c>
      <c r="F8" s="12">
        <f t="shared" si="4"/>
        <v>1.500550351551093</v>
      </c>
      <c r="G8" s="2">
        <v>45976</v>
      </c>
      <c r="H8" s="12">
        <f t="shared" si="4"/>
        <v>1.750580945003873</v>
      </c>
      <c r="I8" s="2">
        <v>46896</v>
      </c>
      <c r="J8" s="6">
        <f t="shared" si="4"/>
        <v>2.0010440229685051</v>
      </c>
      <c r="K8" s="20">
        <v>4</v>
      </c>
      <c r="L8" s="21">
        <f t="shared" si="0"/>
        <v>2.5204708290685773</v>
      </c>
      <c r="M8" s="22">
        <v>48078</v>
      </c>
      <c r="N8" s="23">
        <f t="shared" si="1"/>
        <v>8.2095761054952359</v>
      </c>
      <c r="O8" s="22">
        <v>52025</v>
      </c>
      <c r="P8" s="24">
        <f t="shared" si="2"/>
        <v>2.0009610764055741</v>
      </c>
      <c r="Q8" s="22">
        <v>53066</v>
      </c>
      <c r="R8" s="24">
        <f t="shared" si="3"/>
        <v>1.9993969773489617</v>
      </c>
      <c r="S8" s="22">
        <v>54127</v>
      </c>
    </row>
    <row r="9" spans="2:19" x14ac:dyDescent="0.3">
      <c r="B9" s="7">
        <v>5</v>
      </c>
      <c r="C9" s="14">
        <v>46411</v>
      </c>
      <c r="D9" s="15"/>
      <c r="E9" s="16">
        <v>47107</v>
      </c>
      <c r="F9" s="12">
        <f t="shared" si="4"/>
        <v>1.499644480834285</v>
      </c>
      <c r="G9" s="2">
        <v>47931</v>
      </c>
      <c r="H9" s="12">
        <f t="shared" si="4"/>
        <v>1.7492092470333496</v>
      </c>
      <c r="I9" s="2">
        <v>48890</v>
      </c>
      <c r="J9" s="6">
        <f t="shared" si="4"/>
        <v>2.0007928063257596</v>
      </c>
      <c r="K9" s="20">
        <v>5</v>
      </c>
      <c r="L9" s="21">
        <f t="shared" si="0"/>
        <v>2.5158519124565353</v>
      </c>
      <c r="M9" s="22">
        <v>50120</v>
      </c>
      <c r="N9" s="23">
        <f t="shared" si="1"/>
        <v>6.0993615323224262</v>
      </c>
      <c r="O9" s="22">
        <v>53177</v>
      </c>
      <c r="P9" s="24">
        <f t="shared" si="2"/>
        <v>2.0008650356357069</v>
      </c>
      <c r="Q9" s="22">
        <v>54241</v>
      </c>
      <c r="R9" s="24">
        <f t="shared" si="3"/>
        <v>2.0003318522888591</v>
      </c>
      <c r="S9" s="22">
        <v>55326</v>
      </c>
    </row>
    <row r="10" spans="2:19" x14ac:dyDescent="0.3">
      <c r="B10" s="7">
        <v>6</v>
      </c>
      <c r="C10" s="14">
        <v>48383</v>
      </c>
      <c r="D10" s="15"/>
      <c r="E10" s="16">
        <v>49109</v>
      </c>
      <c r="F10" s="12">
        <f t="shared" si="4"/>
        <v>1.5005270446231114</v>
      </c>
      <c r="G10" s="2">
        <v>49968</v>
      </c>
      <c r="H10" s="12">
        <f t="shared" si="4"/>
        <v>1.74917021319921</v>
      </c>
      <c r="I10" s="2">
        <v>50967</v>
      </c>
      <c r="J10" s="6">
        <f t="shared" si="4"/>
        <v>1.9992795389048992</v>
      </c>
      <c r="K10" s="20">
        <v>6</v>
      </c>
      <c r="L10" s="21">
        <f t="shared" si="0"/>
        <v>2.5192771793513447</v>
      </c>
      <c r="M10" s="22">
        <v>52251</v>
      </c>
      <c r="N10" s="23">
        <f t="shared" si="1"/>
        <v>4.0248033530458747</v>
      </c>
      <c r="O10" s="22">
        <v>54354</v>
      </c>
      <c r="P10" s="24">
        <f t="shared" si="2"/>
        <v>1.9998528167200207</v>
      </c>
      <c r="Q10" s="22">
        <v>55441</v>
      </c>
      <c r="R10" s="24">
        <f t="shared" si="3"/>
        <v>2.0003246694684442</v>
      </c>
      <c r="S10" s="22">
        <v>56550</v>
      </c>
    </row>
    <row r="11" spans="2:19" x14ac:dyDescent="0.3">
      <c r="B11" s="7">
        <v>7</v>
      </c>
      <c r="C11" s="14">
        <v>50439</v>
      </c>
      <c r="D11" s="15"/>
      <c r="E11" s="16">
        <v>51196</v>
      </c>
      <c r="F11" s="12">
        <f t="shared" si="4"/>
        <v>1.5008227760264874</v>
      </c>
      <c r="G11" s="2">
        <v>52092</v>
      </c>
      <c r="H11" s="12">
        <f t="shared" si="4"/>
        <v>1.7501367294319867</v>
      </c>
      <c r="I11" s="2">
        <v>53134</v>
      </c>
      <c r="J11" s="6">
        <f t="shared" si="4"/>
        <v>2.0003071488904247</v>
      </c>
      <c r="K11" s="20">
        <v>7</v>
      </c>
      <c r="L11" s="21">
        <f t="shared" si="0"/>
        <v>2.5162795949862611</v>
      </c>
      <c r="M11" s="22">
        <v>54471</v>
      </c>
      <c r="N11" s="24">
        <f t="shared" si="1"/>
        <v>1.9992289475133558</v>
      </c>
      <c r="O11" s="22">
        <v>55560</v>
      </c>
      <c r="P11" s="24">
        <f t="shared" si="2"/>
        <v>1.9996400287976963</v>
      </c>
      <c r="Q11" s="22">
        <v>56671</v>
      </c>
      <c r="R11" s="24">
        <f t="shared" si="3"/>
        <v>1.9992588802032787</v>
      </c>
      <c r="S11" s="22">
        <v>57804</v>
      </c>
    </row>
    <row r="12" spans="2:19" x14ac:dyDescent="0.3">
      <c r="B12" s="7">
        <v>8</v>
      </c>
      <c r="C12" s="14">
        <v>52585</v>
      </c>
      <c r="D12" s="15"/>
      <c r="E12" s="16">
        <v>53374</v>
      </c>
      <c r="F12" s="12">
        <f t="shared" si="4"/>
        <v>1.5004278786726253</v>
      </c>
      <c r="G12" s="2">
        <v>54308</v>
      </c>
      <c r="H12" s="12">
        <f t="shared" si="4"/>
        <v>1.7499156892869188</v>
      </c>
      <c r="I12" s="2">
        <v>55394</v>
      </c>
      <c r="J12" s="6">
        <f t="shared" si="4"/>
        <v>1.9997053841054726</v>
      </c>
      <c r="K12" s="20">
        <v>8</v>
      </c>
      <c r="L12" s="21">
        <f t="shared" si="0"/>
        <v>2.5147127847781348</v>
      </c>
      <c r="M12" s="22">
        <v>56787</v>
      </c>
      <c r="N12" s="24">
        <f t="shared" si="1"/>
        <v>2.0004578512687763</v>
      </c>
      <c r="O12" s="22">
        <v>57923</v>
      </c>
      <c r="P12" s="24">
        <f t="shared" si="2"/>
        <v>1.9992058422388344</v>
      </c>
      <c r="Q12" s="22">
        <v>59081</v>
      </c>
      <c r="R12" s="24">
        <f t="shared" si="3"/>
        <v>2.0006431847802171</v>
      </c>
      <c r="S12" s="22">
        <v>60263</v>
      </c>
    </row>
    <row r="13" spans="2:19" x14ac:dyDescent="0.3">
      <c r="B13" s="7">
        <v>9</v>
      </c>
      <c r="C13" s="14">
        <v>54820</v>
      </c>
      <c r="D13" s="15"/>
      <c r="E13" s="16">
        <v>55642</v>
      </c>
      <c r="F13" s="12">
        <f t="shared" si="4"/>
        <v>1.4994527544691718</v>
      </c>
      <c r="G13" s="2">
        <v>56616</v>
      </c>
      <c r="H13" s="12">
        <f t="shared" si="4"/>
        <v>1.7504762589410878</v>
      </c>
      <c r="I13" s="2">
        <v>57748</v>
      </c>
      <c r="J13" s="6">
        <f t="shared" si="4"/>
        <v>1.9994347887522961</v>
      </c>
      <c r="K13" s="20">
        <v>9</v>
      </c>
      <c r="L13" s="21">
        <f t="shared" si="0"/>
        <v>2.5126411304287593</v>
      </c>
      <c r="M13" s="22">
        <v>59199</v>
      </c>
      <c r="N13" s="24">
        <f t="shared" si="1"/>
        <v>2.0000337843544655</v>
      </c>
      <c r="O13" s="22">
        <v>60383</v>
      </c>
      <c r="P13" s="24">
        <f t="shared" si="2"/>
        <v>2.0005630723879237</v>
      </c>
      <c r="Q13" s="22">
        <v>61591</v>
      </c>
      <c r="R13" s="24">
        <f t="shared" si="3"/>
        <v>2.0002922504911433</v>
      </c>
      <c r="S13" s="22">
        <v>62823</v>
      </c>
    </row>
    <row r="14" spans="2:19" x14ac:dyDescent="0.3">
      <c r="B14" s="7">
        <v>10</v>
      </c>
      <c r="C14" s="14">
        <v>57151</v>
      </c>
      <c r="D14" s="15"/>
      <c r="E14" s="16">
        <v>58008</v>
      </c>
      <c r="F14" s="12">
        <f t="shared" si="4"/>
        <v>1.4995363160749593</v>
      </c>
      <c r="G14" s="2">
        <v>59023</v>
      </c>
      <c r="H14" s="12">
        <f t="shared" si="4"/>
        <v>1.7497586539787617</v>
      </c>
      <c r="I14" s="2">
        <v>60203</v>
      </c>
      <c r="J14" s="6">
        <f t="shared" si="4"/>
        <v>1.9992206428002641</v>
      </c>
      <c r="K14" s="20">
        <v>10</v>
      </c>
      <c r="L14" s="21">
        <f t="shared" si="0"/>
        <v>2.5131637958241284</v>
      </c>
      <c r="M14" s="22">
        <v>61716</v>
      </c>
      <c r="N14" s="24">
        <f t="shared" si="1"/>
        <v>1.9994814958843736</v>
      </c>
      <c r="O14" s="22">
        <v>62950</v>
      </c>
      <c r="P14" s="24">
        <f t="shared" si="2"/>
        <v>2</v>
      </c>
      <c r="Q14" s="22">
        <v>64209</v>
      </c>
      <c r="R14" s="24">
        <f t="shared" si="3"/>
        <v>1.9997196654674576</v>
      </c>
      <c r="S14" s="22">
        <v>65493</v>
      </c>
    </row>
    <row r="15" spans="2:19" x14ac:dyDescent="0.3">
      <c r="B15" s="7">
        <v>11</v>
      </c>
      <c r="C15" s="14">
        <v>59581</v>
      </c>
      <c r="D15" s="15"/>
      <c r="E15" s="16">
        <v>60475</v>
      </c>
      <c r="F15" s="12">
        <f t="shared" si="4"/>
        <v>1.5004783404105335</v>
      </c>
      <c r="G15" s="2">
        <v>61533</v>
      </c>
      <c r="H15" s="12">
        <f t="shared" si="4"/>
        <v>1.7494832575444399</v>
      </c>
      <c r="I15" s="2">
        <v>62764</v>
      </c>
      <c r="J15" s="6">
        <f t="shared" si="4"/>
        <v>2.0005525490387273</v>
      </c>
      <c r="K15" s="20">
        <v>11</v>
      </c>
      <c r="L15" s="25">
        <f t="shared" si="0"/>
        <v>3.1753871646166596</v>
      </c>
      <c r="M15" s="22">
        <v>64757</v>
      </c>
      <c r="N15" s="24">
        <f t="shared" si="1"/>
        <v>1.9997838071559833</v>
      </c>
      <c r="O15" s="22">
        <v>66052</v>
      </c>
      <c r="P15" s="24">
        <f t="shared" si="2"/>
        <v>1.9999394416520317</v>
      </c>
      <c r="Q15" s="22">
        <v>67373</v>
      </c>
      <c r="R15" s="24">
        <f t="shared" si="3"/>
        <v>1.999317233906758</v>
      </c>
      <c r="S15" s="22">
        <v>68720</v>
      </c>
    </row>
    <row r="16" spans="2:19" x14ac:dyDescent="0.3">
      <c r="B16" s="7">
        <v>12</v>
      </c>
      <c r="C16" s="14">
        <v>62114</v>
      </c>
      <c r="D16" s="15"/>
      <c r="E16" s="16">
        <v>63046</v>
      </c>
      <c r="F16" s="12">
        <f t="shared" si="4"/>
        <v>1.5004668834723252</v>
      </c>
      <c r="G16" s="2">
        <v>64149</v>
      </c>
      <c r="H16" s="12">
        <f t="shared" si="4"/>
        <v>1.7495162262475019</v>
      </c>
      <c r="I16" s="2">
        <v>65432</v>
      </c>
      <c r="J16" s="6">
        <f t="shared" si="4"/>
        <v>2.0000311774150807</v>
      </c>
      <c r="K16" s="20">
        <v>12</v>
      </c>
      <c r="L16" s="25">
        <f t="shared" si="0"/>
        <v>3.9063455190121039</v>
      </c>
      <c r="M16" s="22">
        <v>67988</v>
      </c>
      <c r="N16" s="24">
        <f t="shared" si="1"/>
        <v>2.0003530034712012</v>
      </c>
      <c r="O16" s="22">
        <v>69348</v>
      </c>
      <c r="P16" s="24">
        <f t="shared" si="2"/>
        <v>2.0000576801061314</v>
      </c>
      <c r="Q16" s="22">
        <v>70735</v>
      </c>
      <c r="R16" s="24">
        <f t="shared" si="3"/>
        <v>2.0004241181876017</v>
      </c>
      <c r="S16" s="22">
        <v>72150</v>
      </c>
    </row>
    <row r="17" spans="2:19" x14ac:dyDescent="0.3">
      <c r="B17" s="7">
        <v>13</v>
      </c>
      <c r="C17" s="14">
        <v>64753</v>
      </c>
      <c r="D17" s="15"/>
      <c r="E17" s="16">
        <v>65724</v>
      </c>
      <c r="F17" s="12">
        <f t="shared" si="4"/>
        <v>1.4995444226522323</v>
      </c>
      <c r="G17" s="2">
        <v>66874</v>
      </c>
      <c r="H17" s="12">
        <f t="shared" si="4"/>
        <v>1.7497413425841397</v>
      </c>
      <c r="I17" s="2">
        <v>68211</v>
      </c>
      <c r="J17" s="6">
        <f t="shared" si="4"/>
        <v>1.9992822322576784</v>
      </c>
      <c r="K17" s="20">
        <v>13</v>
      </c>
      <c r="L17" s="25">
        <f t="shared" si="0"/>
        <v>4.6400140739763378</v>
      </c>
      <c r="M17" s="22">
        <v>71376</v>
      </c>
      <c r="N17" s="24">
        <f t="shared" si="1"/>
        <v>2.0006724949562882</v>
      </c>
      <c r="O17" s="22">
        <v>72804</v>
      </c>
      <c r="P17" s="24">
        <f t="shared" si="2"/>
        <v>1.9998901159276963</v>
      </c>
      <c r="Q17" s="22">
        <v>74260</v>
      </c>
      <c r="R17" s="24">
        <f t="shared" si="3"/>
        <v>1.9997306760032318</v>
      </c>
      <c r="S17" s="22">
        <v>75745</v>
      </c>
    </row>
    <row r="18" spans="2:19" x14ac:dyDescent="0.3">
      <c r="B18" s="7">
        <v>14</v>
      </c>
      <c r="C18" s="14">
        <v>67506</v>
      </c>
      <c r="D18" s="15"/>
      <c r="E18" s="16">
        <v>68519</v>
      </c>
      <c r="F18" s="12">
        <f t="shared" si="4"/>
        <v>1.5006073534204367</v>
      </c>
      <c r="G18" s="2">
        <v>69178</v>
      </c>
      <c r="H18" s="12">
        <f t="shared" si="4"/>
        <v>0.9617770253506327</v>
      </c>
      <c r="I18" s="2">
        <v>71112</v>
      </c>
      <c r="J18" s="6">
        <f t="shared" si="4"/>
        <v>2.7956864899245426</v>
      </c>
      <c r="K18" s="20">
        <v>14</v>
      </c>
      <c r="L18" s="25">
        <f t="shared" si="0"/>
        <v>5.3760265496681292</v>
      </c>
      <c r="M18" s="22">
        <v>74935</v>
      </c>
      <c r="N18" s="24">
        <f t="shared" si="1"/>
        <v>2.0004003469673717</v>
      </c>
      <c r="O18" s="22">
        <v>76434</v>
      </c>
      <c r="P18" s="24">
        <f t="shared" si="2"/>
        <v>2.0004186618520556</v>
      </c>
      <c r="Q18" s="22">
        <v>77963</v>
      </c>
      <c r="R18" s="24">
        <f t="shared" si="3"/>
        <v>1.9996665084719676</v>
      </c>
      <c r="S18" s="22">
        <v>79522</v>
      </c>
    </row>
    <row r="19" spans="2:19" x14ac:dyDescent="0.3">
      <c r="B19" s="7">
        <v>15</v>
      </c>
      <c r="C19" s="14">
        <v>70375</v>
      </c>
      <c r="D19" s="15"/>
      <c r="E19" s="16">
        <v>71431</v>
      </c>
      <c r="F19" s="12">
        <f t="shared" si="4"/>
        <v>1.500532859680284</v>
      </c>
      <c r="G19" s="2">
        <v>72681</v>
      </c>
      <c r="H19" s="12">
        <f t="shared" si="4"/>
        <v>1.7499405020229313</v>
      </c>
      <c r="I19" s="2">
        <v>74135</v>
      </c>
      <c r="J19" s="6">
        <f t="shared" si="4"/>
        <v>2.0005228326522748</v>
      </c>
      <c r="K19" s="20">
        <v>15</v>
      </c>
      <c r="L19" s="25">
        <f t="shared" si="0"/>
        <v>6.1104741350239422</v>
      </c>
      <c r="M19" s="22">
        <v>78665</v>
      </c>
      <c r="N19" s="24">
        <f t="shared" si="1"/>
        <v>1.9996186359880506</v>
      </c>
      <c r="O19" s="22">
        <v>80238</v>
      </c>
      <c r="P19" s="24">
        <f t="shared" si="2"/>
        <v>2.0002991101473118</v>
      </c>
      <c r="Q19" s="22">
        <v>81843</v>
      </c>
      <c r="R19" s="24">
        <f t="shared" si="3"/>
        <v>2.0001710592231468</v>
      </c>
      <c r="S19" s="22">
        <v>83480</v>
      </c>
    </row>
    <row r="20" spans="2:19" x14ac:dyDescent="0.3">
      <c r="B20" s="7">
        <v>16</v>
      </c>
      <c r="C20" s="14">
        <v>73366</v>
      </c>
      <c r="D20" s="15"/>
      <c r="E20" s="16">
        <v>74466</v>
      </c>
      <c r="F20" s="12">
        <f t="shared" si="4"/>
        <v>1.4993321156939181</v>
      </c>
      <c r="G20" s="2">
        <v>75769</v>
      </c>
      <c r="H20" s="12">
        <f t="shared" si="4"/>
        <v>1.7497918513146939</v>
      </c>
      <c r="I20" s="2">
        <v>77284</v>
      </c>
      <c r="J20" s="6">
        <f t="shared" si="4"/>
        <v>1.999498475629875</v>
      </c>
      <c r="K20" s="20">
        <v>16</v>
      </c>
      <c r="L20" s="25">
        <f t="shared" si="0"/>
        <v>6.8668805962424306</v>
      </c>
      <c r="M20" s="22">
        <v>82591</v>
      </c>
      <c r="N20" s="24">
        <f t="shared" si="1"/>
        <v>2.0002179414221888</v>
      </c>
      <c r="O20" s="22">
        <v>84243</v>
      </c>
      <c r="P20" s="24">
        <f t="shared" si="2"/>
        <v>2.0001661859145567</v>
      </c>
      <c r="Q20" s="22">
        <v>85928</v>
      </c>
      <c r="R20" s="24">
        <f t="shared" si="3"/>
        <v>2.0005120566055301</v>
      </c>
      <c r="S20" s="22">
        <v>87647</v>
      </c>
    </row>
    <row r="21" spans="2:19" x14ac:dyDescent="0.3">
      <c r="B21" s="7">
        <v>17</v>
      </c>
      <c r="C21" s="14">
        <v>76486</v>
      </c>
      <c r="D21" s="15"/>
      <c r="E21" s="16">
        <v>77633</v>
      </c>
      <c r="F21" s="12">
        <f t="shared" si="4"/>
        <v>1.4996208456449547</v>
      </c>
      <c r="G21" s="2">
        <v>78992</v>
      </c>
      <c r="H21" s="12">
        <f t="shared" si="4"/>
        <v>1.7505442273260083</v>
      </c>
      <c r="I21" s="2">
        <v>80572</v>
      </c>
      <c r="J21" s="6">
        <f t="shared" si="4"/>
        <v>2.0002025521571807</v>
      </c>
      <c r="K21" s="20">
        <v>17</v>
      </c>
      <c r="L21" s="25">
        <f t="shared" si="0"/>
        <v>7.6217544556421588</v>
      </c>
      <c r="M21" s="22">
        <v>86713</v>
      </c>
      <c r="N21" s="24">
        <f t="shared" si="1"/>
        <v>2.0008533899184666</v>
      </c>
      <c r="O21" s="22">
        <v>88448</v>
      </c>
      <c r="P21" s="24">
        <f t="shared" si="2"/>
        <v>2.0023064399421129</v>
      </c>
      <c r="Q21" s="22">
        <v>90219</v>
      </c>
      <c r="R21" s="24">
        <f t="shared" si="3"/>
        <v>2.0040124585730279</v>
      </c>
      <c r="S21" s="22">
        <v>92027</v>
      </c>
    </row>
    <row r="22" spans="2:19" x14ac:dyDescent="0.3">
      <c r="B22" s="7">
        <v>18</v>
      </c>
      <c r="C22" s="14">
        <v>77731</v>
      </c>
      <c r="D22" s="15"/>
      <c r="E22" s="16">
        <v>78897</v>
      </c>
      <c r="F22" s="12">
        <f t="shared" si="4"/>
        <v>1.5000450270805727</v>
      </c>
      <c r="G22" s="2">
        <v>80278</v>
      </c>
      <c r="H22" s="12">
        <f t="shared" si="4"/>
        <v>1.7503834112830654</v>
      </c>
      <c r="I22" s="2">
        <v>81884</v>
      </c>
      <c r="J22" s="6">
        <f t="shared" si="4"/>
        <v>2.0005480953685941</v>
      </c>
      <c r="K22" s="20">
        <v>18</v>
      </c>
      <c r="L22" s="25">
        <f t="shared" si="0"/>
        <v>7.6229788481266185</v>
      </c>
      <c r="M22" s="22">
        <v>88126</v>
      </c>
      <c r="N22" s="24">
        <f t="shared" si="1"/>
        <v>2.0016794135669382</v>
      </c>
      <c r="O22" s="22">
        <v>89890</v>
      </c>
      <c r="P22" s="24">
        <f t="shared" si="2"/>
        <v>2.0024474357548114</v>
      </c>
      <c r="Q22" s="22">
        <v>91690</v>
      </c>
      <c r="R22" s="24">
        <f t="shared" si="3"/>
        <v>2.0034900207219981</v>
      </c>
      <c r="S22" s="22">
        <v>93527</v>
      </c>
    </row>
    <row r="23" spans="2:19" x14ac:dyDescent="0.3">
      <c r="B23" s="7">
        <v>19</v>
      </c>
      <c r="C23" s="14">
        <v>78995</v>
      </c>
      <c r="D23" s="15"/>
      <c r="E23" s="16">
        <v>80180</v>
      </c>
      <c r="F23" s="12">
        <f t="shared" si="4"/>
        <v>1.5000949427178936</v>
      </c>
      <c r="G23" s="2">
        <v>81583</v>
      </c>
      <c r="H23" s="12">
        <f t="shared" si="4"/>
        <v>1.7498129209279123</v>
      </c>
      <c r="I23" s="2">
        <v>83215</v>
      </c>
      <c r="J23" s="6">
        <f t="shared" si="4"/>
        <v>2.0004167534903106</v>
      </c>
      <c r="K23" s="20">
        <v>19</v>
      </c>
      <c r="L23" s="25">
        <f t="shared" si="0"/>
        <v>7.6284323739710391</v>
      </c>
      <c r="M23" s="22">
        <v>89563</v>
      </c>
      <c r="N23" s="24">
        <f t="shared" si="1"/>
        <v>2.0008262340475422</v>
      </c>
      <c r="O23" s="22">
        <v>91355</v>
      </c>
      <c r="P23" s="24">
        <f t="shared" si="2"/>
        <v>2.0031744294236766</v>
      </c>
      <c r="Q23" s="22">
        <v>93185</v>
      </c>
      <c r="R23" s="24">
        <f t="shared" si="3"/>
        <v>2.0024682084026399</v>
      </c>
      <c r="S23" s="22">
        <v>95051</v>
      </c>
    </row>
    <row r="24" spans="2:19" x14ac:dyDescent="0.3">
      <c r="B24" s="7">
        <v>20</v>
      </c>
      <c r="C24" s="14">
        <v>80279</v>
      </c>
      <c r="D24" s="15"/>
      <c r="E24" s="16">
        <v>81483</v>
      </c>
      <c r="F24" s="12">
        <f t="shared" si="4"/>
        <v>1.4997695536815356</v>
      </c>
      <c r="G24" s="2">
        <v>82909</v>
      </c>
      <c r="H24" s="12">
        <f t="shared" si="4"/>
        <v>1.7500582943681504</v>
      </c>
      <c r="I24" s="2">
        <v>84567</v>
      </c>
      <c r="J24" s="6">
        <f t="shared" si="4"/>
        <v>1.9997828944987879</v>
      </c>
      <c r="K24" s="20">
        <v>20</v>
      </c>
      <c r="L24" s="25">
        <f t="shared" si="0"/>
        <v>7.6341835467735635</v>
      </c>
      <c r="M24" s="22">
        <v>91023</v>
      </c>
      <c r="N24" s="24">
        <f t="shared" si="1"/>
        <v>2.000593256649418</v>
      </c>
      <c r="O24" s="22">
        <v>92844</v>
      </c>
      <c r="P24" s="24">
        <f t="shared" si="2"/>
        <v>2.0033604756365517</v>
      </c>
      <c r="Q24" s="22">
        <v>94704</v>
      </c>
      <c r="R24" s="24">
        <f t="shared" si="3"/>
        <v>2.002027369488089</v>
      </c>
      <c r="S24" s="22">
        <v>96600</v>
      </c>
    </row>
    <row r="28" spans="2:19" x14ac:dyDescent="0.3">
      <c r="M28">
        <f t="shared" ref="M28:R28" si="5">(M24-M21)/M21*100</f>
        <v>4.9704196602585542</v>
      </c>
      <c r="N28">
        <f t="shared" si="5"/>
        <v>-1.3001115941793852E-2</v>
      </c>
      <c r="O28">
        <f t="shared" si="5"/>
        <v>4.970151953690304</v>
      </c>
      <c r="P28">
        <f t="shared" si="5"/>
        <v>5.2641077979518509E-2</v>
      </c>
      <c r="Q28">
        <f t="shared" si="5"/>
        <v>4.9712366574668305</v>
      </c>
      <c r="R28">
        <f t="shared" si="5"/>
        <v>-9.9055725748949802E-2</v>
      </c>
      <c r="S28">
        <f>(S24-S21)/S21*100</f>
        <v>4.9691938235517839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Augmentations en %</vt:lpstr>
      <vt:lpstr>1)260</vt:lpstr>
      <vt:lpstr>FC</vt:lpstr>
      <vt:lpstr>2015-2022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vpped</dc:creator>
  <cp:lastModifiedBy>vpped</cp:lastModifiedBy>
  <dcterms:created xsi:type="dcterms:W3CDTF">2021-10-27T16:18:09Z</dcterms:created>
  <dcterms:modified xsi:type="dcterms:W3CDTF">2021-11-11T20:53:25Z</dcterms:modified>
</cp:coreProperties>
</file>